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f7d4a9bae2b2e9/2023 B3/2023 Tournament Trails/Summer Series/"/>
    </mc:Choice>
  </mc:AlternateContent>
  <xr:revisionPtr revIDLastSave="0" documentId="8_{C8CC59A5-1F53-4645-818F-C894C90323EC}" xr6:coauthVersionLast="47" xr6:coauthVersionMax="47" xr10:uidLastSave="{00000000-0000-0000-0000-000000000000}"/>
  <bookViews>
    <workbookView xWindow="-90" yWindow="-10940" windowWidth="19380" windowHeight="10380" tabRatio="777" activeTab="4" xr2:uid="{0D36A2DF-D1A7-458F-A8FD-97E52CF52C0C}"/>
  </bookViews>
  <sheets>
    <sheet name="League Template" sheetId="5" r:id="rId1"/>
    <sheet name="Team Tourney Payout (3)" sheetId="8" r:id="rId2"/>
    <sheet name="League payouts" sheetId="1" r:id="rId3"/>
    <sheet name="Pine and Big Pine 6-3" sheetId="2" r:id="rId4"/>
    <sheet name="Rush 6-10" sheetId="14" r:id="rId5"/>
    <sheet name=" League 2023" sheetId="7" r:id="rId6"/>
    <sheet name="League payouts 2023" sheetId="9" r:id="rId7"/>
    <sheet name="Summer Team Tourney 23 copy" sheetId="12" r:id="rId8"/>
    <sheet name="Sunday Tournament Payout" sheetId="10" r:id="rId9"/>
    <sheet name="Fall Series Payout" sheetId="13" r:id="rId10"/>
  </sheets>
  <definedNames>
    <definedName name="_xlnm.Print_Area" localSheetId="9">'Fall Series Payout'!$B$1:$J$58</definedName>
    <definedName name="_xlnm.Print_Area" localSheetId="2">'League payouts'!$I$23:$S$40</definedName>
    <definedName name="_xlnm.Print_Area" localSheetId="6">'League payouts 2023'!$I$23:$S$40</definedName>
    <definedName name="_xlnm.Print_Area" localSheetId="1">'Team Tourney Payout (3)'!$B$1:$I$54</definedName>
    <definedName name="_xlnm.Print_Titles" localSheetId="5">' League 2023'!$1:$2</definedName>
    <definedName name="_xlnm.Print_Titles" localSheetId="0">'League Template'!$1:$2</definedName>
    <definedName name="_xlnm.Print_Titles" localSheetId="3">'Pine and Big Pine 6-3'!$1:$2</definedName>
    <definedName name="_xlnm.Print_Titles" localSheetId="4">'Rush 6-10'!$1:$2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J29" i="14" l="1"/>
  <c r="DI29" i="14"/>
  <c r="DA29" i="14"/>
  <c r="CZ29" i="14"/>
  <c r="CR29" i="14"/>
  <c r="CQ29" i="14"/>
  <c r="CI29" i="14"/>
  <c r="CH29" i="14"/>
  <c r="BZ29" i="14"/>
  <c r="BY29" i="14"/>
  <c r="BR29" i="14"/>
  <c r="BQ29" i="14"/>
  <c r="BI29" i="14"/>
  <c r="BH29" i="14"/>
  <c r="AZ29" i="14"/>
  <c r="AY29" i="14"/>
  <c r="AQ29" i="14"/>
  <c r="AP29" i="14"/>
  <c r="AH29" i="14"/>
  <c r="AG29" i="14"/>
  <c r="Y29" i="14"/>
  <c r="X29" i="14"/>
  <c r="P29" i="14"/>
  <c r="H29" i="14" s="1"/>
  <c r="O29" i="14"/>
  <c r="DK27" i="14"/>
  <c r="DL27" i="14" s="1"/>
  <c r="DM27" i="14" s="1"/>
  <c r="DB27" i="14"/>
  <c r="DC27" i="14" s="1"/>
  <c r="DD27" i="14" s="1"/>
  <c r="CS27" i="14"/>
  <c r="CT27" i="14" s="1"/>
  <c r="CU27" i="14" s="1"/>
  <c r="CJ27" i="14"/>
  <c r="CK27" i="14" s="1"/>
  <c r="CL27" i="14" s="1"/>
  <c r="CA27" i="14"/>
  <c r="CB27" i="14" s="1"/>
  <c r="CC27" i="14" s="1"/>
  <c r="BS27" i="14"/>
  <c r="BT27" i="14" s="1"/>
  <c r="BU27" i="14" s="1"/>
  <c r="BK27" i="14"/>
  <c r="BL27" i="14" s="1"/>
  <c r="BJ27" i="14"/>
  <c r="BA27" i="14"/>
  <c r="BB27" i="14" s="1"/>
  <c r="BC27" i="14" s="1"/>
  <c r="AS27" i="14"/>
  <c r="AT27" i="14" s="1"/>
  <c r="AR27" i="14"/>
  <c r="AJ27" i="14"/>
  <c r="AK27" i="14" s="1"/>
  <c r="AI27" i="14"/>
  <c r="AA27" i="14"/>
  <c r="AB27" i="14" s="1"/>
  <c r="Z27" i="14"/>
  <c r="Q27" i="14"/>
  <c r="R27" i="14" s="1"/>
  <c r="S27" i="14" s="1"/>
  <c r="DK26" i="14"/>
  <c r="DL26" i="14" s="1"/>
  <c r="DM26" i="14" s="1"/>
  <c r="DB26" i="14"/>
  <c r="DC26" i="14" s="1"/>
  <c r="DD26" i="14" s="1"/>
  <c r="CT26" i="14"/>
  <c r="CU26" i="14" s="1"/>
  <c r="CS26" i="14"/>
  <c r="CJ26" i="14"/>
  <c r="CK26" i="14" s="1"/>
  <c r="CL26" i="14" s="1"/>
  <c r="CA26" i="14"/>
  <c r="CB26" i="14" s="1"/>
  <c r="CC26" i="14" s="1"/>
  <c r="BT26" i="14"/>
  <c r="BU26" i="14" s="1"/>
  <c r="BS26" i="14"/>
  <c r="BK26" i="14"/>
  <c r="BL26" i="14" s="1"/>
  <c r="BJ26" i="14"/>
  <c r="BA26" i="14"/>
  <c r="BB26" i="14" s="1"/>
  <c r="BC26" i="14" s="1"/>
  <c r="AS26" i="14"/>
  <c r="AT26" i="14" s="1"/>
  <c r="AR26" i="14"/>
  <c r="AI26" i="14"/>
  <c r="AJ26" i="14" s="1"/>
  <c r="AK26" i="14" s="1"/>
  <c r="Z26" i="14"/>
  <c r="AA26" i="14" s="1"/>
  <c r="AB26" i="14" s="1"/>
  <c r="Q26" i="14"/>
  <c r="R26" i="14" s="1"/>
  <c r="S26" i="14" s="1"/>
  <c r="DK25" i="14"/>
  <c r="DL25" i="14" s="1"/>
  <c r="DM25" i="14" s="1"/>
  <c r="DC25" i="14"/>
  <c r="DD25" i="14" s="1"/>
  <c r="DB25" i="14"/>
  <c r="CT25" i="14"/>
  <c r="CU25" i="14" s="1"/>
  <c r="CS25" i="14"/>
  <c r="CJ25" i="14"/>
  <c r="CK25" i="14" s="1"/>
  <c r="CL25" i="14" s="1"/>
  <c r="CB25" i="14"/>
  <c r="CC25" i="14" s="1"/>
  <c r="CA25" i="14"/>
  <c r="BT25" i="14"/>
  <c r="BU25" i="14" s="1"/>
  <c r="BS25" i="14"/>
  <c r="BJ25" i="14"/>
  <c r="BK25" i="14" s="1"/>
  <c r="BL25" i="14" s="1"/>
  <c r="BA25" i="14"/>
  <c r="BB25" i="14" s="1"/>
  <c r="BC25" i="14" s="1"/>
  <c r="AR25" i="14"/>
  <c r="AS25" i="14" s="1"/>
  <c r="AT25" i="14" s="1"/>
  <c r="AI25" i="14"/>
  <c r="AJ25" i="14" s="1"/>
  <c r="AK25" i="14" s="1"/>
  <c r="AA25" i="14"/>
  <c r="AB25" i="14" s="1"/>
  <c r="Z25" i="14"/>
  <c r="Q25" i="14"/>
  <c r="R25" i="14" s="1"/>
  <c r="S25" i="14" s="1"/>
  <c r="DK24" i="14"/>
  <c r="DL24" i="14" s="1"/>
  <c r="DM24" i="14" s="1"/>
  <c r="DC24" i="14"/>
  <c r="DD24" i="14" s="1"/>
  <c r="DB24" i="14"/>
  <c r="CS24" i="14"/>
  <c r="CT24" i="14" s="1"/>
  <c r="CU24" i="14" s="1"/>
  <c r="CJ24" i="14"/>
  <c r="CK24" i="14" s="1"/>
  <c r="CL24" i="14" s="1"/>
  <c r="CB24" i="14"/>
  <c r="CC24" i="14" s="1"/>
  <c r="CA24" i="14"/>
  <c r="BS24" i="14"/>
  <c r="BT24" i="14" s="1"/>
  <c r="BU24" i="14" s="1"/>
  <c r="BJ24" i="14"/>
  <c r="BK24" i="14" s="1"/>
  <c r="BL24" i="14" s="1"/>
  <c r="BA24" i="14"/>
  <c r="BB24" i="14" s="1"/>
  <c r="BC24" i="14" s="1"/>
  <c r="AR24" i="14"/>
  <c r="AS24" i="14" s="1"/>
  <c r="AT24" i="14" s="1"/>
  <c r="AJ24" i="14"/>
  <c r="AK24" i="14" s="1"/>
  <c r="AI24" i="14"/>
  <c r="AA24" i="14"/>
  <c r="AB24" i="14" s="1"/>
  <c r="Z24" i="14"/>
  <c r="Q24" i="14"/>
  <c r="R24" i="14" s="1"/>
  <c r="S24" i="14" s="1"/>
  <c r="DL23" i="14"/>
  <c r="DM23" i="14" s="1"/>
  <c r="DK23" i="14"/>
  <c r="DC23" i="14"/>
  <c r="DD23" i="14" s="1"/>
  <c r="DB23" i="14"/>
  <c r="CS23" i="14"/>
  <c r="CT23" i="14" s="1"/>
  <c r="CU23" i="14" s="1"/>
  <c r="CJ23" i="14"/>
  <c r="CK23" i="14" s="1"/>
  <c r="CL23" i="14" s="1"/>
  <c r="CA23" i="14"/>
  <c r="CB23" i="14" s="1"/>
  <c r="CC23" i="14" s="1"/>
  <c r="BS23" i="14"/>
  <c r="BT23" i="14" s="1"/>
  <c r="BU23" i="14" s="1"/>
  <c r="BK23" i="14"/>
  <c r="BL23" i="14" s="1"/>
  <c r="BJ23" i="14"/>
  <c r="BA23" i="14"/>
  <c r="BB23" i="14" s="1"/>
  <c r="BC23" i="14" s="1"/>
  <c r="AR23" i="14"/>
  <c r="AS23" i="14" s="1"/>
  <c r="AT23" i="14" s="1"/>
  <c r="AJ23" i="14"/>
  <c r="AK23" i="14" s="1"/>
  <c r="AI23" i="14"/>
  <c r="Z23" i="14"/>
  <c r="AA23" i="14" s="1"/>
  <c r="AB23" i="14" s="1"/>
  <c r="Q23" i="14"/>
  <c r="R23" i="14" s="1"/>
  <c r="S23" i="14" s="1"/>
  <c r="DL22" i="14"/>
  <c r="DM22" i="14" s="1"/>
  <c r="DK22" i="14"/>
  <c r="DB22" i="14"/>
  <c r="DC22" i="14" s="1"/>
  <c r="DD22" i="14" s="1"/>
  <c r="CS22" i="14"/>
  <c r="CT22" i="14" s="1"/>
  <c r="CU22" i="14" s="1"/>
  <c r="CJ22" i="14"/>
  <c r="CK22" i="14" s="1"/>
  <c r="CL22" i="14" s="1"/>
  <c r="CA22" i="14"/>
  <c r="CB22" i="14" s="1"/>
  <c r="CC22" i="14" s="1"/>
  <c r="BT22" i="14"/>
  <c r="BU22" i="14" s="1"/>
  <c r="BS22" i="14"/>
  <c r="BK22" i="14"/>
  <c r="BL22" i="14" s="1"/>
  <c r="BJ22" i="14"/>
  <c r="BA22" i="14"/>
  <c r="BB22" i="14" s="1"/>
  <c r="BC22" i="14" s="1"/>
  <c r="AS22" i="14"/>
  <c r="AT22" i="14" s="1"/>
  <c r="AR22" i="14"/>
  <c r="AJ22" i="14"/>
  <c r="AK22" i="14" s="1"/>
  <c r="AI22" i="14"/>
  <c r="Z22" i="14"/>
  <c r="AA22" i="14" s="1"/>
  <c r="AB22" i="14" s="1"/>
  <c r="Q22" i="14"/>
  <c r="R22" i="14" s="1"/>
  <c r="S22" i="14" s="1"/>
  <c r="DK21" i="14"/>
  <c r="DL21" i="14" s="1"/>
  <c r="DM21" i="14" s="1"/>
  <c r="DB21" i="14"/>
  <c r="DC21" i="14" s="1"/>
  <c r="DD21" i="14" s="1"/>
  <c r="CT21" i="14"/>
  <c r="CU21" i="14" s="1"/>
  <c r="CS21" i="14"/>
  <c r="CJ21" i="14"/>
  <c r="CK21" i="14" s="1"/>
  <c r="CL21" i="14" s="1"/>
  <c r="CA21" i="14"/>
  <c r="CB21" i="14" s="1"/>
  <c r="CC21" i="14" s="1"/>
  <c r="BT21" i="14"/>
  <c r="BU21" i="14" s="1"/>
  <c r="BS21" i="14"/>
  <c r="BJ21" i="14"/>
  <c r="BK21" i="14" s="1"/>
  <c r="BL21" i="14" s="1"/>
  <c r="BA21" i="14"/>
  <c r="BB21" i="14" s="1"/>
  <c r="BC21" i="14" s="1"/>
  <c r="AS21" i="14"/>
  <c r="AT21" i="14" s="1"/>
  <c r="AR21" i="14"/>
  <c r="AI21" i="14"/>
  <c r="AJ21" i="14" s="1"/>
  <c r="AK21" i="14" s="1"/>
  <c r="Z21" i="14"/>
  <c r="AA21" i="14" s="1"/>
  <c r="AB21" i="14" s="1"/>
  <c r="Q21" i="14"/>
  <c r="R21" i="14" s="1"/>
  <c r="S21" i="14" s="1"/>
  <c r="DL20" i="14"/>
  <c r="DM20" i="14" s="1"/>
  <c r="DK20" i="14"/>
  <c r="DC20" i="14"/>
  <c r="DD20" i="14" s="1"/>
  <c r="DB20" i="14"/>
  <c r="CT20" i="14"/>
  <c r="CU20" i="14" s="1"/>
  <c r="CS20" i="14"/>
  <c r="CJ20" i="14"/>
  <c r="CK20" i="14" s="1"/>
  <c r="CL20" i="14" s="1"/>
  <c r="CB20" i="14"/>
  <c r="CC20" i="14" s="1"/>
  <c r="CA20" i="14"/>
  <c r="BT20" i="14"/>
  <c r="BU20" i="14" s="1"/>
  <c r="BS20" i="14"/>
  <c r="BJ20" i="14"/>
  <c r="BK20" i="14" s="1"/>
  <c r="BL20" i="14" s="1"/>
  <c r="BA20" i="14"/>
  <c r="BB20" i="14" s="1"/>
  <c r="BC20" i="14" s="1"/>
  <c r="AR20" i="14"/>
  <c r="AS20" i="14" s="1"/>
  <c r="AT20" i="14" s="1"/>
  <c r="AI20" i="14"/>
  <c r="AJ20" i="14" s="1"/>
  <c r="AK20" i="14" s="1"/>
  <c r="AA20" i="14"/>
  <c r="AB20" i="14" s="1"/>
  <c r="Z20" i="14"/>
  <c r="Q20" i="14"/>
  <c r="R20" i="14" s="1"/>
  <c r="S20" i="14" s="1"/>
  <c r="DL19" i="14"/>
  <c r="DM19" i="14" s="1"/>
  <c r="DK19" i="14"/>
  <c r="DB19" i="14"/>
  <c r="DC19" i="14" s="1"/>
  <c r="DD19" i="14" s="1"/>
  <c r="CS19" i="14"/>
  <c r="CT19" i="14" s="1"/>
  <c r="CU19" i="14" s="1"/>
  <c r="CJ19" i="14"/>
  <c r="CK19" i="14" s="1"/>
  <c r="CL19" i="14" s="1"/>
  <c r="CB19" i="14"/>
  <c r="CC19" i="14" s="1"/>
  <c r="CA19" i="14"/>
  <c r="BS19" i="14"/>
  <c r="BT19" i="14" s="1"/>
  <c r="BU19" i="14" s="1"/>
  <c r="BJ19" i="14"/>
  <c r="BK19" i="14" s="1"/>
  <c r="BL19" i="14" s="1"/>
  <c r="BA19" i="14"/>
  <c r="BB19" i="14" s="1"/>
  <c r="BC19" i="14" s="1"/>
  <c r="AS19" i="14"/>
  <c r="AT19" i="14" s="1"/>
  <c r="AR19" i="14"/>
  <c r="AJ19" i="14"/>
  <c r="AK19" i="14" s="1"/>
  <c r="AI19" i="14"/>
  <c r="AA19" i="14"/>
  <c r="AB19" i="14" s="1"/>
  <c r="Z19" i="14"/>
  <c r="Q19" i="14"/>
  <c r="R19" i="14" s="1"/>
  <c r="S19" i="14" s="1"/>
  <c r="DL18" i="14"/>
  <c r="DM18" i="14" s="1"/>
  <c r="DK18" i="14"/>
  <c r="DB18" i="14"/>
  <c r="DC18" i="14" s="1"/>
  <c r="DD18" i="14" s="1"/>
  <c r="CS18" i="14"/>
  <c r="CT18" i="14" s="1"/>
  <c r="CU18" i="14" s="1"/>
  <c r="CJ18" i="14"/>
  <c r="CK18" i="14" s="1"/>
  <c r="CL18" i="14" s="1"/>
  <c r="CA18" i="14"/>
  <c r="CB18" i="14" s="1"/>
  <c r="CC18" i="14" s="1"/>
  <c r="BS18" i="14"/>
  <c r="BT18" i="14" s="1"/>
  <c r="BU18" i="14" s="1"/>
  <c r="BK18" i="14"/>
  <c r="BL18" i="14" s="1"/>
  <c r="BJ18" i="14"/>
  <c r="BA18" i="14"/>
  <c r="BB18" i="14" s="1"/>
  <c r="BC18" i="14" s="1"/>
  <c r="AS18" i="14"/>
  <c r="AT18" i="14" s="1"/>
  <c r="AR18" i="14"/>
  <c r="AI18" i="14"/>
  <c r="AJ18" i="14" s="1"/>
  <c r="AK18" i="14" s="1"/>
  <c r="Z18" i="14"/>
  <c r="AA18" i="14" s="1"/>
  <c r="AB18" i="14" s="1"/>
  <c r="Q18" i="14"/>
  <c r="R18" i="14" s="1"/>
  <c r="S18" i="14" s="1"/>
  <c r="DL17" i="14"/>
  <c r="DM17" i="14" s="1"/>
  <c r="DK17" i="14"/>
  <c r="DB17" i="14"/>
  <c r="DC17" i="14" s="1"/>
  <c r="DD17" i="14" s="1"/>
  <c r="CS17" i="14"/>
  <c r="CT17" i="14" s="1"/>
  <c r="CU17" i="14" s="1"/>
  <c r="CJ17" i="14"/>
  <c r="CK17" i="14" s="1"/>
  <c r="CL17" i="14" s="1"/>
  <c r="CB17" i="14"/>
  <c r="CC17" i="14" s="1"/>
  <c r="CA17" i="14"/>
  <c r="BT17" i="14"/>
  <c r="BU17" i="14" s="1"/>
  <c r="BS17" i="14"/>
  <c r="BK17" i="14"/>
  <c r="BL17" i="14" s="1"/>
  <c r="BJ17" i="14"/>
  <c r="BA17" i="14"/>
  <c r="BB17" i="14" s="1"/>
  <c r="BC17" i="14" s="1"/>
  <c r="AS17" i="14"/>
  <c r="AT17" i="14" s="1"/>
  <c r="AR17" i="14"/>
  <c r="AI17" i="14"/>
  <c r="AJ17" i="14" s="1"/>
  <c r="AK17" i="14" s="1"/>
  <c r="Z17" i="14"/>
  <c r="AA17" i="14" s="1"/>
  <c r="AB17" i="14" s="1"/>
  <c r="Q17" i="14"/>
  <c r="R17" i="14" s="1"/>
  <c r="S17" i="14" s="1"/>
  <c r="DK16" i="14"/>
  <c r="DL16" i="14" s="1"/>
  <c r="DM16" i="14" s="1"/>
  <c r="DB16" i="14"/>
  <c r="DC16" i="14" s="1"/>
  <c r="DD16" i="14" s="1"/>
  <c r="CT16" i="14"/>
  <c r="CU16" i="14" s="1"/>
  <c r="CS16" i="14"/>
  <c r="CJ16" i="14"/>
  <c r="CK16" i="14" s="1"/>
  <c r="CL16" i="14" s="1"/>
  <c r="CB16" i="14"/>
  <c r="CC16" i="14" s="1"/>
  <c r="CA16" i="14"/>
  <c r="BS16" i="14"/>
  <c r="BT16" i="14" s="1"/>
  <c r="BU16" i="14" s="1"/>
  <c r="BJ16" i="14"/>
  <c r="BK16" i="14" s="1"/>
  <c r="BL16" i="14" s="1"/>
  <c r="BA16" i="14"/>
  <c r="BB16" i="14" s="1"/>
  <c r="BC16" i="14" s="1"/>
  <c r="AS16" i="14"/>
  <c r="AT16" i="14" s="1"/>
  <c r="AR16" i="14"/>
  <c r="AI16" i="14"/>
  <c r="AJ16" i="14" s="1"/>
  <c r="AK16" i="14" s="1"/>
  <c r="Z16" i="14"/>
  <c r="AA16" i="14" s="1"/>
  <c r="AB16" i="14" s="1"/>
  <c r="Q16" i="14"/>
  <c r="R16" i="14" s="1"/>
  <c r="S16" i="14" s="1"/>
  <c r="DL15" i="14"/>
  <c r="DM15" i="14" s="1"/>
  <c r="DK15" i="14"/>
  <c r="DC15" i="14"/>
  <c r="DD15" i="14" s="1"/>
  <c r="DB15" i="14"/>
  <c r="CT15" i="14"/>
  <c r="CU15" i="14" s="1"/>
  <c r="CS15" i="14"/>
  <c r="CJ15" i="14"/>
  <c r="CK15" i="14" s="1"/>
  <c r="CL15" i="14" s="1"/>
  <c r="CB15" i="14"/>
  <c r="CC15" i="14" s="1"/>
  <c r="CA15" i="14"/>
  <c r="BS15" i="14"/>
  <c r="BT15" i="14" s="1"/>
  <c r="BU15" i="14" s="1"/>
  <c r="BJ15" i="14"/>
  <c r="BK15" i="14" s="1"/>
  <c r="BL15" i="14" s="1"/>
  <c r="BA15" i="14"/>
  <c r="BB15" i="14" s="1"/>
  <c r="BC15" i="14" s="1"/>
  <c r="AR15" i="14"/>
  <c r="AS15" i="14" s="1"/>
  <c r="AT15" i="14" s="1"/>
  <c r="AI15" i="14"/>
  <c r="AJ15" i="14" s="1"/>
  <c r="AK15" i="14" s="1"/>
  <c r="AA15" i="14"/>
  <c r="AB15" i="14" s="1"/>
  <c r="Z15" i="14"/>
  <c r="Q15" i="14"/>
  <c r="R15" i="14" s="1"/>
  <c r="S15" i="14" s="1"/>
  <c r="DL14" i="14"/>
  <c r="DM14" i="14" s="1"/>
  <c r="DK14" i="14"/>
  <c r="DB14" i="14"/>
  <c r="DC14" i="14" s="1"/>
  <c r="DD14" i="14" s="1"/>
  <c r="CS14" i="14"/>
  <c r="CT14" i="14" s="1"/>
  <c r="CU14" i="14" s="1"/>
  <c r="CJ14" i="14"/>
  <c r="CK14" i="14" s="1"/>
  <c r="CL14" i="14" s="1"/>
  <c r="CB14" i="14"/>
  <c r="CC14" i="14" s="1"/>
  <c r="CA14" i="14"/>
  <c r="BS14" i="14"/>
  <c r="BT14" i="14" s="1"/>
  <c r="BU14" i="14" s="1"/>
  <c r="BJ14" i="14"/>
  <c r="BK14" i="14" s="1"/>
  <c r="BL14" i="14" s="1"/>
  <c r="BA14" i="14"/>
  <c r="BB14" i="14" s="1"/>
  <c r="BC14" i="14" s="1"/>
  <c r="AS14" i="14"/>
  <c r="AT14" i="14" s="1"/>
  <c r="AR14" i="14"/>
  <c r="AJ14" i="14"/>
  <c r="AK14" i="14" s="1"/>
  <c r="AI14" i="14"/>
  <c r="AA14" i="14"/>
  <c r="AB14" i="14" s="1"/>
  <c r="Z14" i="14"/>
  <c r="Q14" i="14"/>
  <c r="R14" i="14" s="1"/>
  <c r="S14" i="14" s="1"/>
  <c r="DL13" i="14"/>
  <c r="DM13" i="14" s="1"/>
  <c r="DK13" i="14"/>
  <c r="DB13" i="14"/>
  <c r="DC13" i="14" s="1"/>
  <c r="DD13" i="14" s="1"/>
  <c r="CS13" i="14"/>
  <c r="CT13" i="14" s="1"/>
  <c r="CU13" i="14" s="1"/>
  <c r="CJ13" i="14"/>
  <c r="CK13" i="14" s="1"/>
  <c r="CL13" i="14" s="1"/>
  <c r="CA13" i="14"/>
  <c r="CB13" i="14" s="1"/>
  <c r="CC13" i="14" s="1"/>
  <c r="BS13" i="14"/>
  <c r="BT13" i="14" s="1"/>
  <c r="BU13" i="14" s="1"/>
  <c r="BK13" i="14"/>
  <c r="BL13" i="14" s="1"/>
  <c r="BJ13" i="14"/>
  <c r="BA13" i="14"/>
  <c r="BB13" i="14" s="1"/>
  <c r="BC13" i="14" s="1"/>
  <c r="AS13" i="14"/>
  <c r="AT13" i="14" s="1"/>
  <c r="AR13" i="14"/>
  <c r="AI13" i="14"/>
  <c r="AJ13" i="14" s="1"/>
  <c r="AK13" i="14" s="1"/>
  <c r="Z13" i="14"/>
  <c r="AA13" i="14" s="1"/>
  <c r="AB13" i="14" s="1"/>
  <c r="Q13" i="14"/>
  <c r="R13" i="14" s="1"/>
  <c r="S13" i="14" s="1"/>
  <c r="DL12" i="14"/>
  <c r="DM12" i="14" s="1"/>
  <c r="DK12" i="14"/>
  <c r="DB12" i="14"/>
  <c r="DC12" i="14" s="1"/>
  <c r="DD12" i="14" s="1"/>
  <c r="CS12" i="14"/>
  <c r="CT12" i="14" s="1"/>
  <c r="CU12" i="14" s="1"/>
  <c r="CJ12" i="14"/>
  <c r="CK12" i="14" s="1"/>
  <c r="CL12" i="14" s="1"/>
  <c r="CB12" i="14"/>
  <c r="CC12" i="14" s="1"/>
  <c r="CA12" i="14"/>
  <c r="BT12" i="14"/>
  <c r="BU12" i="14" s="1"/>
  <c r="BS12" i="14"/>
  <c r="BK12" i="14"/>
  <c r="BL12" i="14" s="1"/>
  <c r="BJ12" i="14"/>
  <c r="BA12" i="14"/>
  <c r="BB12" i="14" s="1"/>
  <c r="BC12" i="14" s="1"/>
  <c r="AS12" i="14"/>
  <c r="AT12" i="14" s="1"/>
  <c r="AR12" i="14"/>
  <c r="AI12" i="14"/>
  <c r="AJ12" i="14" s="1"/>
  <c r="AK12" i="14" s="1"/>
  <c r="Z12" i="14"/>
  <c r="AA12" i="14" s="1"/>
  <c r="AB12" i="14" s="1"/>
  <c r="Q12" i="14"/>
  <c r="R12" i="14" s="1"/>
  <c r="S12" i="14" s="1"/>
  <c r="DK11" i="14"/>
  <c r="DL11" i="14" s="1"/>
  <c r="DM11" i="14" s="1"/>
  <c r="DB11" i="14"/>
  <c r="DC11" i="14" s="1"/>
  <c r="DD11" i="14" s="1"/>
  <c r="CT11" i="14"/>
  <c r="CU11" i="14" s="1"/>
  <c r="CS11" i="14"/>
  <c r="CJ11" i="14"/>
  <c r="CK11" i="14" s="1"/>
  <c r="CL11" i="14" s="1"/>
  <c r="CB11" i="14"/>
  <c r="CC11" i="14" s="1"/>
  <c r="CA11" i="14"/>
  <c r="BS11" i="14"/>
  <c r="BT11" i="14" s="1"/>
  <c r="BU11" i="14" s="1"/>
  <c r="BJ11" i="14"/>
  <c r="BK11" i="14" s="1"/>
  <c r="BL11" i="14" s="1"/>
  <c r="BA11" i="14"/>
  <c r="BB11" i="14" s="1"/>
  <c r="BC11" i="14" s="1"/>
  <c r="AS11" i="14"/>
  <c r="AT11" i="14" s="1"/>
  <c r="AR11" i="14"/>
  <c r="AI11" i="14"/>
  <c r="AJ11" i="14" s="1"/>
  <c r="AK11" i="14" s="1"/>
  <c r="Z11" i="14"/>
  <c r="AA11" i="14" s="1"/>
  <c r="AB11" i="14" s="1"/>
  <c r="Q11" i="14"/>
  <c r="R11" i="14" s="1"/>
  <c r="S11" i="14" s="1"/>
  <c r="DL10" i="14"/>
  <c r="DM10" i="14" s="1"/>
  <c r="DK10" i="14"/>
  <c r="DC10" i="14"/>
  <c r="DD10" i="14" s="1"/>
  <c r="DB10" i="14"/>
  <c r="CT10" i="14"/>
  <c r="CU10" i="14" s="1"/>
  <c r="CS10" i="14"/>
  <c r="CJ10" i="14"/>
  <c r="CK10" i="14" s="1"/>
  <c r="CL10" i="14" s="1"/>
  <c r="CB10" i="14"/>
  <c r="CC10" i="14" s="1"/>
  <c r="CA10" i="14"/>
  <c r="BS10" i="14"/>
  <c r="BT10" i="14" s="1"/>
  <c r="BU10" i="14" s="1"/>
  <c r="BJ10" i="14"/>
  <c r="BK10" i="14" s="1"/>
  <c r="BL10" i="14" s="1"/>
  <c r="BA10" i="14"/>
  <c r="BB10" i="14" s="1"/>
  <c r="BC10" i="14" s="1"/>
  <c r="AR10" i="14"/>
  <c r="AS10" i="14" s="1"/>
  <c r="AT10" i="14" s="1"/>
  <c r="AI10" i="14"/>
  <c r="AJ10" i="14" s="1"/>
  <c r="AK10" i="14" s="1"/>
  <c r="AA10" i="14"/>
  <c r="AB10" i="14" s="1"/>
  <c r="Z10" i="14"/>
  <c r="Q10" i="14"/>
  <c r="R10" i="14" s="1"/>
  <c r="S10" i="14" s="1"/>
  <c r="DL9" i="14"/>
  <c r="DM9" i="14" s="1"/>
  <c r="DK9" i="14"/>
  <c r="DB9" i="14"/>
  <c r="DC9" i="14" s="1"/>
  <c r="DD9" i="14" s="1"/>
  <c r="CS9" i="14"/>
  <c r="CT9" i="14" s="1"/>
  <c r="CU9" i="14" s="1"/>
  <c r="CJ9" i="14"/>
  <c r="CK9" i="14" s="1"/>
  <c r="CL9" i="14" s="1"/>
  <c r="CB9" i="14"/>
  <c r="CC9" i="14" s="1"/>
  <c r="CA9" i="14"/>
  <c r="BS9" i="14"/>
  <c r="BT9" i="14" s="1"/>
  <c r="BU9" i="14" s="1"/>
  <c r="BJ9" i="14"/>
  <c r="BK9" i="14" s="1"/>
  <c r="BL9" i="14" s="1"/>
  <c r="BA9" i="14"/>
  <c r="BB9" i="14" s="1"/>
  <c r="BC9" i="14" s="1"/>
  <c r="AS9" i="14"/>
  <c r="AT9" i="14" s="1"/>
  <c r="AR9" i="14"/>
  <c r="AJ9" i="14"/>
  <c r="AK9" i="14" s="1"/>
  <c r="AI9" i="14"/>
  <c r="AA9" i="14"/>
  <c r="AB9" i="14" s="1"/>
  <c r="Z9" i="14"/>
  <c r="Q9" i="14"/>
  <c r="R9" i="14" s="1"/>
  <c r="S9" i="14" s="1"/>
  <c r="DL8" i="14"/>
  <c r="DM8" i="14" s="1"/>
  <c r="DK8" i="14"/>
  <c r="DB8" i="14"/>
  <c r="DC8" i="14" s="1"/>
  <c r="DD8" i="14" s="1"/>
  <c r="CS8" i="14"/>
  <c r="CT8" i="14" s="1"/>
  <c r="CU8" i="14" s="1"/>
  <c r="CJ8" i="14"/>
  <c r="CK8" i="14" s="1"/>
  <c r="CL8" i="14" s="1"/>
  <c r="CA8" i="14"/>
  <c r="CB8" i="14" s="1"/>
  <c r="CC8" i="14" s="1"/>
  <c r="BS8" i="14"/>
  <c r="BT8" i="14" s="1"/>
  <c r="BU8" i="14" s="1"/>
  <c r="BK8" i="14"/>
  <c r="BL8" i="14" s="1"/>
  <c r="BJ8" i="14"/>
  <c r="BA8" i="14"/>
  <c r="BB8" i="14" s="1"/>
  <c r="BC8" i="14" s="1"/>
  <c r="AS8" i="14"/>
  <c r="AT8" i="14" s="1"/>
  <c r="AR8" i="14"/>
  <c r="AI8" i="14"/>
  <c r="AJ8" i="14" s="1"/>
  <c r="AK8" i="14" s="1"/>
  <c r="Z8" i="14"/>
  <c r="AA8" i="14" s="1"/>
  <c r="AB8" i="14" s="1"/>
  <c r="Q8" i="14"/>
  <c r="R8" i="14" s="1"/>
  <c r="S8" i="14" s="1"/>
  <c r="DL7" i="14"/>
  <c r="DM7" i="14" s="1"/>
  <c r="DK7" i="14"/>
  <c r="DB7" i="14"/>
  <c r="DC7" i="14" s="1"/>
  <c r="DD7" i="14" s="1"/>
  <c r="CS7" i="14"/>
  <c r="CT7" i="14" s="1"/>
  <c r="CU7" i="14" s="1"/>
  <c r="CJ7" i="14"/>
  <c r="CK7" i="14" s="1"/>
  <c r="CL7" i="14" s="1"/>
  <c r="CB7" i="14"/>
  <c r="CC7" i="14" s="1"/>
  <c r="CA7" i="14"/>
  <c r="BT7" i="14"/>
  <c r="BU7" i="14" s="1"/>
  <c r="BS7" i="14"/>
  <c r="BK7" i="14"/>
  <c r="BL7" i="14" s="1"/>
  <c r="BJ7" i="14"/>
  <c r="BA7" i="14"/>
  <c r="BB7" i="14" s="1"/>
  <c r="BC7" i="14" s="1"/>
  <c r="AS7" i="14"/>
  <c r="AT7" i="14" s="1"/>
  <c r="AR7" i="14"/>
  <c r="AI7" i="14"/>
  <c r="AJ7" i="14" s="1"/>
  <c r="AK7" i="14" s="1"/>
  <c r="Z7" i="14"/>
  <c r="AA7" i="14" s="1"/>
  <c r="AB7" i="14" s="1"/>
  <c r="Q7" i="14"/>
  <c r="R7" i="14" s="1"/>
  <c r="S7" i="14" s="1"/>
  <c r="DK6" i="14"/>
  <c r="DL6" i="14" s="1"/>
  <c r="DM6" i="14" s="1"/>
  <c r="DB6" i="14"/>
  <c r="DC6" i="14" s="1"/>
  <c r="DD6" i="14" s="1"/>
  <c r="CT6" i="14"/>
  <c r="CU6" i="14" s="1"/>
  <c r="CS6" i="14"/>
  <c r="CJ6" i="14"/>
  <c r="CK6" i="14" s="1"/>
  <c r="CL6" i="14" s="1"/>
  <c r="CB6" i="14"/>
  <c r="CC6" i="14" s="1"/>
  <c r="CA6" i="14"/>
  <c r="BS6" i="14"/>
  <c r="BT6" i="14" s="1"/>
  <c r="BU6" i="14" s="1"/>
  <c r="BJ6" i="14"/>
  <c r="BK6" i="14" s="1"/>
  <c r="BL6" i="14" s="1"/>
  <c r="BA6" i="14"/>
  <c r="BB6" i="14" s="1"/>
  <c r="BC6" i="14" s="1"/>
  <c r="AS6" i="14"/>
  <c r="AT6" i="14" s="1"/>
  <c r="AR6" i="14"/>
  <c r="AI6" i="14"/>
  <c r="AJ6" i="14" s="1"/>
  <c r="AK6" i="14" s="1"/>
  <c r="Z6" i="14"/>
  <c r="AA6" i="14" s="1"/>
  <c r="AB6" i="14" s="1"/>
  <c r="Q6" i="14"/>
  <c r="R6" i="14" s="1"/>
  <c r="S6" i="14" s="1"/>
  <c r="DL5" i="14"/>
  <c r="DM5" i="14" s="1"/>
  <c r="DK5" i="14"/>
  <c r="DC5" i="14"/>
  <c r="DD5" i="14" s="1"/>
  <c r="DB5" i="14"/>
  <c r="CT5" i="14"/>
  <c r="CU5" i="14" s="1"/>
  <c r="CS5" i="14"/>
  <c r="CJ5" i="14"/>
  <c r="CK5" i="14" s="1"/>
  <c r="CL5" i="14" s="1"/>
  <c r="CB5" i="14"/>
  <c r="CC5" i="14" s="1"/>
  <c r="CA5" i="14"/>
  <c r="BS5" i="14"/>
  <c r="BT5" i="14" s="1"/>
  <c r="BU5" i="14" s="1"/>
  <c r="BJ5" i="14"/>
  <c r="BK5" i="14" s="1"/>
  <c r="BL5" i="14" s="1"/>
  <c r="BA5" i="14"/>
  <c r="BB5" i="14" s="1"/>
  <c r="BC5" i="14" s="1"/>
  <c r="AR5" i="14"/>
  <c r="AS5" i="14" s="1"/>
  <c r="AT5" i="14" s="1"/>
  <c r="AI5" i="14"/>
  <c r="AJ5" i="14" s="1"/>
  <c r="AK5" i="14" s="1"/>
  <c r="AA5" i="14"/>
  <c r="AB5" i="14" s="1"/>
  <c r="Z5" i="14"/>
  <c r="Q5" i="14"/>
  <c r="R5" i="14" s="1"/>
  <c r="S5" i="14" s="1"/>
  <c r="DL4" i="14"/>
  <c r="DM4" i="14" s="1"/>
  <c r="DK4" i="14"/>
  <c r="DB4" i="14"/>
  <c r="DC4" i="14" s="1"/>
  <c r="DD4" i="14" s="1"/>
  <c r="CS4" i="14"/>
  <c r="CT4" i="14" s="1"/>
  <c r="CU4" i="14" s="1"/>
  <c r="CJ4" i="14"/>
  <c r="CK4" i="14" s="1"/>
  <c r="CL4" i="14" s="1"/>
  <c r="CB4" i="14"/>
  <c r="CC4" i="14" s="1"/>
  <c r="CA4" i="14"/>
  <c r="BS4" i="14"/>
  <c r="BT4" i="14" s="1"/>
  <c r="BU4" i="14" s="1"/>
  <c r="BJ4" i="14"/>
  <c r="BK4" i="14" s="1"/>
  <c r="BL4" i="14" s="1"/>
  <c r="BA4" i="14"/>
  <c r="BB4" i="14" s="1"/>
  <c r="BC4" i="14" s="1"/>
  <c r="AS4" i="14"/>
  <c r="AT4" i="14" s="1"/>
  <c r="AR4" i="14"/>
  <c r="AJ4" i="14"/>
  <c r="AK4" i="14" s="1"/>
  <c r="AI4" i="14"/>
  <c r="AA4" i="14"/>
  <c r="AB4" i="14" s="1"/>
  <c r="Z4" i="14"/>
  <c r="Q4" i="14"/>
  <c r="R4" i="14" s="1"/>
  <c r="S4" i="14" s="1"/>
  <c r="DL3" i="14"/>
  <c r="DM3" i="14" s="1"/>
  <c r="DK3" i="14"/>
  <c r="DB3" i="14"/>
  <c r="DC3" i="14" s="1"/>
  <c r="DD3" i="14" s="1"/>
  <c r="CS3" i="14"/>
  <c r="CT3" i="14" s="1"/>
  <c r="CU3" i="14" s="1"/>
  <c r="CJ3" i="14"/>
  <c r="CK3" i="14" s="1"/>
  <c r="CL3" i="14" s="1"/>
  <c r="CA3" i="14"/>
  <c r="CB3" i="14" s="1"/>
  <c r="CC3" i="14" s="1"/>
  <c r="BS3" i="14"/>
  <c r="BT3" i="14" s="1"/>
  <c r="BU3" i="14" s="1"/>
  <c r="BK3" i="14"/>
  <c r="BL3" i="14" s="1"/>
  <c r="BJ3" i="14"/>
  <c r="BA3" i="14"/>
  <c r="BB3" i="14" s="1"/>
  <c r="BC3" i="14" s="1"/>
  <c r="AS3" i="14"/>
  <c r="AT3" i="14" s="1"/>
  <c r="AR3" i="14"/>
  <c r="AI3" i="14"/>
  <c r="AJ3" i="14" s="1"/>
  <c r="AK3" i="14" s="1"/>
  <c r="Z3" i="14"/>
  <c r="AA3" i="14" s="1"/>
  <c r="AB3" i="14" s="1"/>
  <c r="Q3" i="14"/>
  <c r="R3" i="14" s="1"/>
  <c r="S3" i="14" s="1"/>
  <c r="C8" i="13"/>
  <c r="E8" i="13"/>
  <c r="C7" i="10"/>
  <c r="C6" i="10"/>
  <c r="D6" i="10"/>
  <c r="E6" i="10"/>
  <c r="C8" i="12"/>
  <c r="K8" i="12"/>
  <c r="C23" i="12"/>
  <c r="L8" i="12"/>
  <c r="C34" i="12"/>
  <c r="C33" i="12"/>
  <c r="C32" i="12"/>
  <c r="L32" i="12" s="1"/>
  <c r="C31" i="12"/>
  <c r="H31" i="12" s="1"/>
  <c r="C30" i="12"/>
  <c r="F30" i="12" s="1"/>
  <c r="C29" i="12"/>
  <c r="E29" i="12" s="1"/>
  <c r="C28" i="12"/>
  <c r="C27" i="12"/>
  <c r="G27" i="12" s="1"/>
  <c r="C26" i="12"/>
  <c r="G26" i="12" s="1"/>
  <c r="C25" i="12"/>
  <c r="C24" i="12"/>
  <c r="G24" i="12" s="1"/>
  <c r="J23" i="12"/>
  <c r="C20" i="12"/>
  <c r="H20" i="12" s="1"/>
  <c r="C19" i="12"/>
  <c r="L19" i="12" s="1"/>
  <c r="C18" i="12"/>
  <c r="C17" i="12"/>
  <c r="L17" i="12" s="1"/>
  <c r="C16" i="12"/>
  <c r="L16" i="12" s="1"/>
  <c r="C15" i="12"/>
  <c r="C12" i="12"/>
  <c r="C11" i="12"/>
  <c r="C10" i="12"/>
  <c r="L10" i="12" s="1"/>
  <c r="C9" i="12"/>
  <c r="L9" i="12"/>
  <c r="A8" i="12"/>
  <c r="H8" i="13"/>
  <c r="C14" i="10"/>
  <c r="C23" i="13"/>
  <c r="L23" i="13" s="1"/>
  <c r="J15" i="13"/>
  <c r="H18" i="13"/>
  <c r="H15" i="13"/>
  <c r="D18" i="13"/>
  <c r="D17" i="13"/>
  <c r="D16" i="13"/>
  <c r="D15" i="13"/>
  <c r="C38" i="13"/>
  <c r="H38" i="13" s="1"/>
  <c r="C37" i="13"/>
  <c r="J37" i="13" s="1"/>
  <c r="C36" i="13"/>
  <c r="D36" i="13" s="1"/>
  <c r="J35" i="13"/>
  <c r="E35" i="13"/>
  <c r="D35" i="13"/>
  <c r="C35" i="13"/>
  <c r="I35" i="13" s="1"/>
  <c r="C34" i="13"/>
  <c r="L34" i="13" s="1"/>
  <c r="A34" i="13"/>
  <c r="J33" i="13"/>
  <c r="G33" i="13"/>
  <c r="C33" i="13"/>
  <c r="I33" i="13" s="1"/>
  <c r="A33" i="13"/>
  <c r="C32" i="13"/>
  <c r="L32" i="13" s="1"/>
  <c r="A32" i="13"/>
  <c r="L31" i="13"/>
  <c r="J31" i="13"/>
  <c r="I31" i="13"/>
  <c r="C31" i="13"/>
  <c r="H31" i="13" s="1"/>
  <c r="A31" i="13"/>
  <c r="C30" i="13"/>
  <c r="E30" i="13" s="1"/>
  <c r="A30" i="13"/>
  <c r="J29" i="13"/>
  <c r="I29" i="13"/>
  <c r="C29" i="13"/>
  <c r="L29" i="13" s="1"/>
  <c r="A29" i="13"/>
  <c r="J28" i="13"/>
  <c r="I28" i="13"/>
  <c r="H28" i="13"/>
  <c r="G28" i="13"/>
  <c r="F28" i="13"/>
  <c r="E28" i="13"/>
  <c r="C28" i="13"/>
  <c r="D28" i="13" s="1"/>
  <c r="A28" i="13"/>
  <c r="C27" i="13"/>
  <c r="G27" i="13" s="1"/>
  <c r="A27" i="13"/>
  <c r="C26" i="13"/>
  <c r="F26" i="13" s="1"/>
  <c r="A26" i="13"/>
  <c r="J25" i="13"/>
  <c r="G25" i="13"/>
  <c r="F25" i="13"/>
  <c r="C25" i="13"/>
  <c r="L25" i="13" s="1"/>
  <c r="A25" i="13"/>
  <c r="C24" i="13"/>
  <c r="H24" i="13" s="1"/>
  <c r="A24" i="13"/>
  <c r="A23" i="13"/>
  <c r="C20" i="13"/>
  <c r="D20" i="13" s="1"/>
  <c r="A20" i="13"/>
  <c r="C19" i="13"/>
  <c r="L19" i="13" s="1"/>
  <c r="A19" i="13"/>
  <c r="C18" i="13"/>
  <c r="L18" i="13" s="1"/>
  <c r="A18" i="13"/>
  <c r="C17" i="13"/>
  <c r="L17" i="13" s="1"/>
  <c r="A17" i="13"/>
  <c r="C16" i="13"/>
  <c r="H16" i="13" s="1"/>
  <c r="A16" i="13"/>
  <c r="C15" i="13"/>
  <c r="L15" i="13" s="1"/>
  <c r="A15" i="13"/>
  <c r="C12" i="13"/>
  <c r="J12" i="13" s="1"/>
  <c r="A12" i="13"/>
  <c r="C11" i="13"/>
  <c r="L11" i="13" s="1"/>
  <c r="A11" i="13"/>
  <c r="C10" i="13"/>
  <c r="J10" i="13" s="1"/>
  <c r="A10" i="13"/>
  <c r="C9" i="13"/>
  <c r="L9" i="13" s="1"/>
  <c r="A9" i="13"/>
  <c r="A8" i="13"/>
  <c r="C7" i="13"/>
  <c r="J7" i="13" s="1"/>
  <c r="C6" i="13"/>
  <c r="D6" i="13" s="1"/>
  <c r="J5" i="13"/>
  <c r="I5" i="13"/>
  <c r="H5" i="13"/>
  <c r="G5" i="13"/>
  <c r="E5" i="13"/>
  <c r="C5" i="13"/>
  <c r="D5" i="13" s="1"/>
  <c r="D12" i="12"/>
  <c r="A9" i="12"/>
  <c r="I34" i="12"/>
  <c r="J25" i="12"/>
  <c r="H25" i="12"/>
  <c r="G25" i="12"/>
  <c r="F25" i="12"/>
  <c r="D34" i="12"/>
  <c r="C35" i="12"/>
  <c r="J35" i="12" s="1"/>
  <c r="H34" i="12"/>
  <c r="A34" i="12"/>
  <c r="I33" i="12"/>
  <c r="A33" i="12"/>
  <c r="A32" i="12"/>
  <c r="A31" i="12"/>
  <c r="D30" i="12"/>
  <c r="A30" i="12"/>
  <c r="A29" i="12"/>
  <c r="G28" i="12"/>
  <c r="A28" i="12"/>
  <c r="A27" i="12"/>
  <c r="A26" i="12"/>
  <c r="D25" i="12"/>
  <c r="A25" i="12"/>
  <c r="A24" i="12"/>
  <c r="A23" i="12"/>
  <c r="A20" i="12"/>
  <c r="A19" i="12"/>
  <c r="L18" i="12"/>
  <c r="A18" i="12"/>
  <c r="A17" i="12"/>
  <c r="A16" i="12"/>
  <c r="L15" i="12"/>
  <c r="A15" i="12"/>
  <c r="A12" i="12"/>
  <c r="L11" i="12"/>
  <c r="A11" i="12"/>
  <c r="A10" i="12"/>
  <c r="C7" i="12"/>
  <c r="J7" i="12" s="1"/>
  <c r="C6" i="12"/>
  <c r="G6" i="12" s="1"/>
  <c r="C5" i="12"/>
  <c r="G5" i="12" s="1"/>
  <c r="C9" i="10"/>
  <c r="C11" i="10"/>
  <c r="G29" i="14" l="1"/>
  <c r="G23" i="12"/>
  <c r="E8" i="12"/>
  <c r="J33" i="12"/>
  <c r="D33" i="12"/>
  <c r="G12" i="13"/>
  <c r="H12" i="13"/>
  <c r="G16" i="13"/>
  <c r="D24" i="13"/>
  <c r="K24" i="13" s="1"/>
  <c r="D27" i="13"/>
  <c r="K27" i="13" s="1"/>
  <c r="L33" i="13"/>
  <c r="H20" i="13"/>
  <c r="L16" i="13"/>
  <c r="E24" i="13"/>
  <c r="E27" i="13"/>
  <c r="G7" i="13"/>
  <c r="D19" i="13"/>
  <c r="F24" i="13"/>
  <c r="F27" i="13"/>
  <c r="J16" i="13"/>
  <c r="K16" i="13" s="1"/>
  <c r="H27" i="13"/>
  <c r="G34" i="13"/>
  <c r="J17" i="13"/>
  <c r="I38" i="13"/>
  <c r="L8" i="13"/>
  <c r="E16" i="13"/>
  <c r="E10" i="13"/>
  <c r="G24" i="13"/>
  <c r="E6" i="13"/>
  <c r="G10" i="13"/>
  <c r="I24" i="13"/>
  <c r="I27" i="13"/>
  <c r="D31" i="13"/>
  <c r="J18" i="13"/>
  <c r="H10" i="13"/>
  <c r="J24" i="13"/>
  <c r="J27" i="13"/>
  <c r="E31" i="13"/>
  <c r="J20" i="13"/>
  <c r="K20" i="13" s="1"/>
  <c r="E20" i="13"/>
  <c r="G6" i="13"/>
  <c r="L10" i="13"/>
  <c r="E18" i="13"/>
  <c r="L27" i="13"/>
  <c r="F31" i="13"/>
  <c r="J19" i="13"/>
  <c r="H7" i="13"/>
  <c r="H19" i="13"/>
  <c r="H6" i="13"/>
  <c r="L24" i="13"/>
  <c r="I6" i="13"/>
  <c r="G18" i="13"/>
  <c r="G31" i="13"/>
  <c r="G35" i="13"/>
  <c r="H23" i="13"/>
  <c r="L12" i="13"/>
  <c r="J6" i="13"/>
  <c r="H35" i="13"/>
  <c r="E12" i="13"/>
  <c r="J8" i="13"/>
  <c r="G20" i="13"/>
  <c r="J38" i="13"/>
  <c r="L20" i="13"/>
  <c r="G8" i="13"/>
  <c r="I26" i="13"/>
  <c r="E33" i="13"/>
  <c r="I7" i="13"/>
  <c r="G26" i="13"/>
  <c r="H26" i="13"/>
  <c r="J26" i="13"/>
  <c r="F29" i="13"/>
  <c r="F33" i="13"/>
  <c r="H17" i="13"/>
  <c r="J27" i="12"/>
  <c r="J28" i="12"/>
  <c r="J30" i="12"/>
  <c r="I30" i="12"/>
  <c r="J24" i="12"/>
  <c r="F28" i="12"/>
  <c r="J29" i="12"/>
  <c r="J16" i="12"/>
  <c r="L12" i="12"/>
  <c r="D28" i="12"/>
  <c r="D29" i="12"/>
  <c r="F23" i="12"/>
  <c r="I28" i="12"/>
  <c r="H17" i="12"/>
  <c r="J15" i="12"/>
  <c r="J17" i="12"/>
  <c r="F29" i="12"/>
  <c r="J18" i="12"/>
  <c r="L23" i="12"/>
  <c r="D16" i="12"/>
  <c r="G29" i="12"/>
  <c r="D18" i="12"/>
  <c r="F27" i="12"/>
  <c r="G30" i="12"/>
  <c r="D23" i="12"/>
  <c r="G33" i="12"/>
  <c r="H29" i="12"/>
  <c r="K25" i="12"/>
  <c r="J26" i="12"/>
  <c r="F24" i="12"/>
  <c r="G32" i="12"/>
  <c r="J19" i="12"/>
  <c r="F26" i="12"/>
  <c r="G34" i="12"/>
  <c r="J20" i="12"/>
  <c r="J31" i="12"/>
  <c r="J32" i="12"/>
  <c r="D15" i="12"/>
  <c r="H26" i="12"/>
  <c r="J34" i="12"/>
  <c r="D17" i="12"/>
  <c r="H24" i="12"/>
  <c r="F31" i="12"/>
  <c r="H27" i="12"/>
  <c r="I24" i="12"/>
  <c r="D24" i="12"/>
  <c r="F32" i="12"/>
  <c r="I25" i="12"/>
  <c r="D19" i="12"/>
  <c r="D26" i="12"/>
  <c r="F33" i="12"/>
  <c r="H30" i="12"/>
  <c r="I26" i="12"/>
  <c r="H23" i="12"/>
  <c r="D20" i="12"/>
  <c r="I27" i="12"/>
  <c r="L20" i="12"/>
  <c r="H33" i="12"/>
  <c r="I29" i="12"/>
  <c r="H16" i="12"/>
  <c r="F34" i="12"/>
  <c r="H32" i="12"/>
  <c r="H15" i="12"/>
  <c r="D31" i="12"/>
  <c r="D32" i="12"/>
  <c r="H28" i="12"/>
  <c r="I31" i="12"/>
  <c r="H18" i="12"/>
  <c r="G31" i="12"/>
  <c r="D27" i="12"/>
  <c r="I23" i="12"/>
  <c r="I32" i="12"/>
  <c r="H19" i="12"/>
  <c r="K31" i="13"/>
  <c r="K28" i="13"/>
  <c r="D30" i="13"/>
  <c r="F30" i="13"/>
  <c r="D32" i="13"/>
  <c r="E36" i="13"/>
  <c r="D9" i="13"/>
  <c r="D11" i="13"/>
  <c r="D23" i="13"/>
  <c r="G30" i="13"/>
  <c r="E32" i="13"/>
  <c r="G36" i="13"/>
  <c r="E9" i="13"/>
  <c r="E11" i="13"/>
  <c r="E15" i="13"/>
  <c r="E17" i="13"/>
  <c r="E19" i="13"/>
  <c r="E23" i="13"/>
  <c r="L26" i="13"/>
  <c r="H30" i="13"/>
  <c r="F32" i="13"/>
  <c r="D34" i="13"/>
  <c r="H36" i="13"/>
  <c r="D7" i="13"/>
  <c r="G9" i="13"/>
  <c r="G11" i="13"/>
  <c r="G15" i="13"/>
  <c r="G17" i="13"/>
  <c r="G19" i="13"/>
  <c r="F23" i="13"/>
  <c r="D25" i="13"/>
  <c r="I30" i="13"/>
  <c r="G32" i="13"/>
  <c r="E34" i="13"/>
  <c r="I36" i="13"/>
  <c r="E7" i="13"/>
  <c r="H9" i="13"/>
  <c r="H11" i="13"/>
  <c r="G23" i="13"/>
  <c r="E25" i="13"/>
  <c r="L28" i="13"/>
  <c r="J30" i="13"/>
  <c r="H32" i="13"/>
  <c r="F34" i="13"/>
  <c r="J36" i="13"/>
  <c r="I11" i="13"/>
  <c r="I17" i="13"/>
  <c r="I19" i="13"/>
  <c r="I32" i="13"/>
  <c r="J9" i="13"/>
  <c r="J11" i="13"/>
  <c r="I23" i="13"/>
  <c r="L30" i="13"/>
  <c r="J32" i="13"/>
  <c r="H34" i="13"/>
  <c r="D37" i="13"/>
  <c r="I9" i="13"/>
  <c r="I15" i="13"/>
  <c r="J23" i="13"/>
  <c r="H25" i="13"/>
  <c r="D29" i="13"/>
  <c r="I34" i="13"/>
  <c r="E37" i="13"/>
  <c r="I25" i="13"/>
  <c r="E29" i="13"/>
  <c r="J34" i="13"/>
  <c r="G37" i="13"/>
  <c r="H37" i="13"/>
  <c r="G29" i="13"/>
  <c r="I37" i="13"/>
  <c r="D8" i="13"/>
  <c r="K8" i="13" s="1"/>
  <c r="D10" i="13"/>
  <c r="K10" i="13" s="1"/>
  <c r="D12" i="13"/>
  <c r="K12" i="13" s="1"/>
  <c r="K18" i="13"/>
  <c r="H29" i="13"/>
  <c r="D33" i="13"/>
  <c r="D38" i="13"/>
  <c r="D26" i="13"/>
  <c r="K26" i="13" s="1"/>
  <c r="E38" i="13"/>
  <c r="I8" i="13"/>
  <c r="I10" i="13"/>
  <c r="I12" i="13"/>
  <c r="I16" i="13"/>
  <c r="I18" i="13"/>
  <c r="I20" i="13"/>
  <c r="E26" i="13"/>
  <c r="H33" i="13"/>
  <c r="G38" i="13"/>
  <c r="L27" i="12"/>
  <c r="D5" i="12"/>
  <c r="E25" i="12"/>
  <c r="E27" i="12"/>
  <c r="L34" i="12"/>
  <c r="H5" i="12"/>
  <c r="I5" i="12"/>
  <c r="J5" i="12"/>
  <c r="G7" i="12"/>
  <c r="L31" i="12"/>
  <c r="L25" i="12"/>
  <c r="L29" i="12"/>
  <c r="H7" i="12"/>
  <c r="J11" i="12"/>
  <c r="E31" i="12"/>
  <c r="E7" i="12"/>
  <c r="I7" i="12"/>
  <c r="E5" i="12"/>
  <c r="E30" i="12"/>
  <c r="J9" i="12"/>
  <c r="L30" i="12"/>
  <c r="G8" i="12"/>
  <c r="G18" i="12"/>
  <c r="E24" i="12"/>
  <c r="E35" i="12"/>
  <c r="H10" i="12"/>
  <c r="I12" i="12"/>
  <c r="E26" i="12"/>
  <c r="J6" i="12"/>
  <c r="D11" i="12"/>
  <c r="K11" i="12" s="1"/>
  <c r="E9" i="12"/>
  <c r="E11" i="12"/>
  <c r="E15" i="12"/>
  <c r="E17" i="12"/>
  <c r="E19" i="12"/>
  <c r="E23" i="12"/>
  <c r="L26" i="12"/>
  <c r="E12" i="12"/>
  <c r="D35" i="12"/>
  <c r="G12" i="12"/>
  <c r="H8" i="12"/>
  <c r="I16" i="12"/>
  <c r="D6" i="12"/>
  <c r="L33" i="12"/>
  <c r="D9" i="12"/>
  <c r="E32" i="12"/>
  <c r="D7" i="12"/>
  <c r="G9" i="12"/>
  <c r="G11" i="12"/>
  <c r="G15" i="12"/>
  <c r="G17" i="12"/>
  <c r="G19" i="12"/>
  <c r="E34" i="12"/>
  <c r="D10" i="12"/>
  <c r="I10" i="12"/>
  <c r="J12" i="12"/>
  <c r="H6" i="12"/>
  <c r="L24" i="12"/>
  <c r="D8" i="12"/>
  <c r="E16" i="12"/>
  <c r="G16" i="12"/>
  <c r="I8" i="12"/>
  <c r="J8" i="12"/>
  <c r="I6" i="12"/>
  <c r="H9" i="12"/>
  <c r="H11" i="12"/>
  <c r="L28" i="12"/>
  <c r="I9" i="12"/>
  <c r="I11" i="12"/>
  <c r="I15" i="12"/>
  <c r="I17" i="12"/>
  <c r="I19" i="12"/>
  <c r="E10" i="12"/>
  <c r="E20" i="12"/>
  <c r="E33" i="12"/>
  <c r="G20" i="12"/>
  <c r="I20" i="12"/>
  <c r="E18" i="12"/>
  <c r="G10" i="12"/>
  <c r="H12" i="12"/>
  <c r="G35" i="12"/>
  <c r="I18" i="12"/>
  <c r="H35" i="12"/>
  <c r="J10" i="12"/>
  <c r="I35" i="12"/>
  <c r="E6" i="12"/>
  <c r="E28" i="12"/>
  <c r="D7" i="10"/>
  <c r="I54" i="10"/>
  <c r="C54" i="10"/>
  <c r="H54" i="10" s="1"/>
  <c r="C53" i="10"/>
  <c r="I53" i="10" s="1"/>
  <c r="C52" i="10"/>
  <c r="D52" i="10" s="1"/>
  <c r="C51" i="10"/>
  <c r="I51" i="10" s="1"/>
  <c r="C50" i="10"/>
  <c r="I50" i="10" s="1"/>
  <c r="G49" i="10"/>
  <c r="C49" i="10"/>
  <c r="I49" i="10" s="1"/>
  <c r="I48" i="10"/>
  <c r="H48" i="10"/>
  <c r="C48" i="10"/>
  <c r="G48" i="10" s="1"/>
  <c r="C47" i="10"/>
  <c r="E47" i="10" s="1"/>
  <c r="I46" i="10"/>
  <c r="H46" i="10"/>
  <c r="G46" i="10"/>
  <c r="F46" i="10"/>
  <c r="C46" i="10"/>
  <c r="D46" i="10" s="1"/>
  <c r="C45" i="10"/>
  <c r="I45" i="10" s="1"/>
  <c r="C44" i="10"/>
  <c r="H44" i="10" s="1"/>
  <c r="C43" i="10"/>
  <c r="E43" i="10" s="1"/>
  <c r="H42" i="10"/>
  <c r="G42" i="10"/>
  <c r="F42" i="10"/>
  <c r="E42" i="10"/>
  <c r="C42" i="10"/>
  <c r="I42" i="10" s="1"/>
  <c r="C41" i="10"/>
  <c r="F41" i="10" s="1"/>
  <c r="I40" i="10"/>
  <c r="C40" i="10"/>
  <c r="F40" i="10" s="1"/>
  <c r="C39" i="10"/>
  <c r="G39" i="10" s="1"/>
  <c r="C38" i="10"/>
  <c r="I38" i="10" s="1"/>
  <c r="C37" i="10"/>
  <c r="G37" i="10" s="1"/>
  <c r="C36" i="10"/>
  <c r="H36" i="10" s="1"/>
  <c r="C35" i="10"/>
  <c r="I35" i="10" s="1"/>
  <c r="C34" i="10"/>
  <c r="H34" i="10" s="1"/>
  <c r="C33" i="10"/>
  <c r="I33" i="10" s="1"/>
  <c r="C32" i="10"/>
  <c r="I32" i="10" s="1"/>
  <c r="G31" i="10"/>
  <c r="F31" i="10"/>
  <c r="C31" i="10"/>
  <c r="I31" i="10" s="1"/>
  <c r="C30" i="10"/>
  <c r="D30" i="10" s="1"/>
  <c r="I29" i="10"/>
  <c r="H29" i="10"/>
  <c r="C29" i="10"/>
  <c r="G29" i="10" s="1"/>
  <c r="H28" i="10"/>
  <c r="G28" i="10"/>
  <c r="F28" i="10"/>
  <c r="E28" i="10"/>
  <c r="C28" i="10"/>
  <c r="I28" i="10" s="1"/>
  <c r="C27" i="10"/>
  <c r="D27" i="10" s="1"/>
  <c r="C26" i="10"/>
  <c r="D26" i="10" s="1"/>
  <c r="C25" i="10"/>
  <c r="D25" i="10" s="1"/>
  <c r="C24" i="10"/>
  <c r="H24" i="10" s="1"/>
  <c r="C23" i="10"/>
  <c r="E23" i="10" s="1"/>
  <c r="C22" i="10"/>
  <c r="I22" i="10" s="1"/>
  <c r="C21" i="10"/>
  <c r="H21" i="10" s="1"/>
  <c r="C20" i="10"/>
  <c r="F20" i="10" s="1"/>
  <c r="C19" i="10"/>
  <c r="G19" i="10" s="1"/>
  <c r="C18" i="10"/>
  <c r="G18" i="10" s="1"/>
  <c r="C17" i="10"/>
  <c r="G17" i="10" s="1"/>
  <c r="C16" i="10"/>
  <c r="H16" i="10" s="1"/>
  <c r="C15" i="10"/>
  <c r="I15" i="10" s="1"/>
  <c r="H14" i="10"/>
  <c r="C13" i="10"/>
  <c r="I13" i="10" s="1"/>
  <c r="C12" i="10"/>
  <c r="E12" i="10" s="1"/>
  <c r="I11" i="10"/>
  <c r="C10" i="10"/>
  <c r="F10" i="10" s="1"/>
  <c r="I9" i="10"/>
  <c r="H9" i="10"/>
  <c r="G9" i="10"/>
  <c r="F9" i="10"/>
  <c r="E9" i="10"/>
  <c r="D9" i="10"/>
  <c r="C8" i="10"/>
  <c r="I8" i="10" s="1"/>
  <c r="I5" i="10"/>
  <c r="H5" i="10"/>
  <c r="G5" i="10"/>
  <c r="F5" i="10"/>
  <c r="E5" i="10"/>
  <c r="C5" i="10"/>
  <c r="D5" i="10" s="1"/>
  <c r="E61" i="9"/>
  <c r="D61" i="9"/>
  <c r="F59" i="9"/>
  <c r="F71" i="9" s="1"/>
  <c r="D54" i="9"/>
  <c r="E54" i="9" s="1"/>
  <c r="N50" i="9"/>
  <c r="J48" i="9"/>
  <c r="J49" i="9" s="1"/>
  <c r="J50" i="9" s="1"/>
  <c r="C54" i="9" s="1"/>
  <c r="J47" i="9"/>
  <c r="J46" i="9"/>
  <c r="J45" i="9"/>
  <c r="C43" i="9"/>
  <c r="C44" i="9" s="1"/>
  <c r="H29" i="9"/>
  <c r="S28" i="9"/>
  <c r="R28" i="9"/>
  <c r="Q28" i="9"/>
  <c r="P28" i="9"/>
  <c r="O28" i="9"/>
  <c r="N28" i="9"/>
  <c r="M28" i="9"/>
  <c r="L28" i="9"/>
  <c r="K28" i="9"/>
  <c r="J28" i="9"/>
  <c r="I28" i="9"/>
  <c r="V28" i="9" s="1"/>
  <c r="I27" i="9"/>
  <c r="Q27" i="9" s="1"/>
  <c r="W26" i="9"/>
  <c r="V26" i="9"/>
  <c r="U26" i="9"/>
  <c r="T26" i="9"/>
  <c r="P26" i="9"/>
  <c r="I26" i="9"/>
  <c r="L26" i="9" s="1"/>
  <c r="C25" i="9"/>
  <c r="D35" i="9" s="1"/>
  <c r="F71" i="1"/>
  <c r="F61" i="1"/>
  <c r="E61" i="1"/>
  <c r="D61" i="1"/>
  <c r="F59" i="1"/>
  <c r="K20" i="12" l="1"/>
  <c r="K23" i="12"/>
  <c r="K28" i="12"/>
  <c r="K34" i="12"/>
  <c r="K15" i="12"/>
  <c r="K33" i="13"/>
  <c r="K25" i="13"/>
  <c r="K30" i="12"/>
  <c r="K33" i="12"/>
  <c r="K27" i="12"/>
  <c r="K29" i="12"/>
  <c r="K26" i="12"/>
  <c r="K19" i="12"/>
  <c r="K24" i="12"/>
  <c r="K32" i="12"/>
  <c r="K31" i="12"/>
  <c r="K9" i="13"/>
  <c r="K29" i="13"/>
  <c r="K23" i="13"/>
  <c r="K19" i="13"/>
  <c r="K32" i="13"/>
  <c r="K17" i="13"/>
  <c r="K15" i="13"/>
  <c r="K34" i="13"/>
  <c r="K11" i="13"/>
  <c r="K30" i="13"/>
  <c r="I23" i="10"/>
  <c r="F23" i="10"/>
  <c r="G23" i="10"/>
  <c r="H23" i="10"/>
  <c r="I25" i="10"/>
  <c r="K10" i="12"/>
  <c r="K18" i="12"/>
  <c r="K16" i="12"/>
  <c r="K9" i="12"/>
  <c r="K17" i="12"/>
  <c r="K12" i="12"/>
  <c r="H20" i="10"/>
  <c r="I20" i="10"/>
  <c r="I14" i="10"/>
  <c r="F11" i="10"/>
  <c r="G11" i="10"/>
  <c r="H11" i="10"/>
  <c r="E11" i="10"/>
  <c r="I6" i="10"/>
  <c r="E26" i="10"/>
  <c r="I39" i="10"/>
  <c r="D45" i="10"/>
  <c r="D8" i="10"/>
  <c r="D22" i="10"/>
  <c r="F26" i="10"/>
  <c r="E45" i="10"/>
  <c r="D49" i="10"/>
  <c r="E8" i="10"/>
  <c r="E22" i="10"/>
  <c r="G26" i="10"/>
  <c r="D31" i="10"/>
  <c r="G40" i="10"/>
  <c r="F45" i="10"/>
  <c r="E49" i="10"/>
  <c r="F8" i="10"/>
  <c r="F22" i="10"/>
  <c r="H26" i="10"/>
  <c r="E31" i="10"/>
  <c r="H40" i="10"/>
  <c r="G45" i="10"/>
  <c r="F49" i="10"/>
  <c r="H39" i="10"/>
  <c r="G8" i="10"/>
  <c r="G22" i="10"/>
  <c r="I26" i="10"/>
  <c r="H45" i="10"/>
  <c r="H8" i="10"/>
  <c r="H22" i="10"/>
  <c r="H49" i="10"/>
  <c r="H31" i="10"/>
  <c r="I16" i="10"/>
  <c r="D28" i="10"/>
  <c r="D42" i="10"/>
  <c r="E46" i="10"/>
  <c r="H17" i="10"/>
  <c r="D51" i="10"/>
  <c r="I34" i="10"/>
  <c r="E51" i="10"/>
  <c r="G51" i="10"/>
  <c r="I36" i="10"/>
  <c r="H51" i="10"/>
  <c r="I19" i="10"/>
  <c r="E25" i="10"/>
  <c r="D29" i="10"/>
  <c r="F43" i="10"/>
  <c r="D48" i="10"/>
  <c r="F6" i="10"/>
  <c r="F25" i="10"/>
  <c r="E29" i="10"/>
  <c r="H37" i="10"/>
  <c r="G43" i="10"/>
  <c r="E48" i="10"/>
  <c r="G6" i="10"/>
  <c r="D11" i="10"/>
  <c r="G20" i="10"/>
  <c r="G25" i="10"/>
  <c r="F29" i="10"/>
  <c r="I37" i="10"/>
  <c r="H43" i="10"/>
  <c r="F48" i="10"/>
  <c r="I17" i="10"/>
  <c r="F51" i="10"/>
  <c r="H19" i="10"/>
  <c r="H6" i="10"/>
  <c r="H25" i="10"/>
  <c r="I43" i="10"/>
  <c r="D12" i="10"/>
  <c r="D35" i="10"/>
  <c r="D18" i="10"/>
  <c r="E35" i="10"/>
  <c r="F52" i="10"/>
  <c r="F15" i="10"/>
  <c r="D21" i="10"/>
  <c r="E38" i="10"/>
  <c r="G15" i="10"/>
  <c r="D24" i="10"/>
  <c r="H32" i="10"/>
  <c r="F38" i="10"/>
  <c r="H52" i="10"/>
  <c r="H15" i="10"/>
  <c r="E24" i="10"/>
  <c r="H35" i="10"/>
  <c r="E7" i="10"/>
  <c r="H18" i="10"/>
  <c r="G41" i="10"/>
  <c r="D50" i="10"/>
  <c r="F7" i="10"/>
  <c r="I18" i="10"/>
  <c r="H41" i="10"/>
  <c r="E50" i="10"/>
  <c r="G7" i="10"/>
  <c r="D16" i="10"/>
  <c r="G27" i="10"/>
  <c r="D36" i="10"/>
  <c r="E53" i="10"/>
  <c r="H7" i="10"/>
  <c r="G10" i="10"/>
  <c r="F13" i="10"/>
  <c r="E16" i="10"/>
  <c r="D19" i="10"/>
  <c r="I24" i="10"/>
  <c r="H27" i="10"/>
  <c r="G30" i="10"/>
  <c r="F33" i="10"/>
  <c r="E36" i="10"/>
  <c r="D39" i="10"/>
  <c r="I44" i="10"/>
  <c r="H47" i="10"/>
  <c r="G50" i="10"/>
  <c r="F53" i="10"/>
  <c r="E15" i="10"/>
  <c r="D38" i="10"/>
  <c r="E18" i="10"/>
  <c r="F35" i="10"/>
  <c r="E21" i="10"/>
  <c r="D44" i="10"/>
  <c r="I12" i="10"/>
  <c r="E44" i="10"/>
  <c r="E27" i="10"/>
  <c r="F44" i="10"/>
  <c r="D13" i="10"/>
  <c r="F27" i="10"/>
  <c r="F47" i="10"/>
  <c r="E33" i="10"/>
  <c r="G47" i="10"/>
  <c r="I7" i="10"/>
  <c r="H10" i="10"/>
  <c r="G13" i="10"/>
  <c r="F16" i="10"/>
  <c r="E19" i="10"/>
  <c r="I27" i="10"/>
  <c r="H30" i="10"/>
  <c r="G33" i="10"/>
  <c r="F36" i="10"/>
  <c r="E39" i="10"/>
  <c r="I47" i="10"/>
  <c r="H50" i="10"/>
  <c r="G53" i="10"/>
  <c r="D15" i="10"/>
  <c r="E32" i="10"/>
  <c r="E52" i="10"/>
  <c r="F12" i="10"/>
  <c r="G12" i="10"/>
  <c r="G32" i="10"/>
  <c r="D41" i="10"/>
  <c r="G52" i="10"/>
  <c r="H12" i="10"/>
  <c r="F18" i="10"/>
  <c r="G35" i="10"/>
  <c r="E41" i="10"/>
  <c r="G38" i="10"/>
  <c r="I52" i="10"/>
  <c r="F24" i="10"/>
  <c r="H38" i="10"/>
  <c r="G24" i="10"/>
  <c r="E30" i="10"/>
  <c r="D53" i="10"/>
  <c r="E13" i="10"/>
  <c r="I21" i="10"/>
  <c r="F30" i="10"/>
  <c r="I41" i="10"/>
  <c r="F50" i="10"/>
  <c r="I10" i="10"/>
  <c r="H13" i="10"/>
  <c r="G16" i="10"/>
  <c r="F19" i="10"/>
  <c r="I30" i="10"/>
  <c r="H33" i="10"/>
  <c r="G36" i="10"/>
  <c r="F39" i="10"/>
  <c r="H53" i="10"/>
  <c r="D32" i="10"/>
  <c r="F32" i="10"/>
  <c r="F21" i="10"/>
  <c r="D47" i="10"/>
  <c r="D10" i="10"/>
  <c r="G21" i="10"/>
  <c r="E10" i="10"/>
  <c r="D33" i="10"/>
  <c r="G44" i="10"/>
  <c r="D14" i="10"/>
  <c r="D34" i="10"/>
  <c r="D54" i="10"/>
  <c r="E14" i="10"/>
  <c r="D17" i="10"/>
  <c r="E34" i="10"/>
  <c r="D37" i="10"/>
  <c r="E54" i="10"/>
  <c r="F14" i="10"/>
  <c r="E17" i="10"/>
  <c r="D20" i="10"/>
  <c r="F34" i="10"/>
  <c r="E37" i="10"/>
  <c r="D40" i="10"/>
  <c r="F54" i="10"/>
  <c r="G14" i="10"/>
  <c r="F17" i="10"/>
  <c r="E20" i="10"/>
  <c r="D23" i="10"/>
  <c r="G34" i="10"/>
  <c r="F37" i="10"/>
  <c r="E40" i="10"/>
  <c r="D43" i="10"/>
  <c r="G54" i="10"/>
  <c r="V29" i="9"/>
  <c r="V30" i="9" s="1"/>
  <c r="V33" i="9" s="1"/>
  <c r="L27" i="9"/>
  <c r="L29" i="9" s="1"/>
  <c r="L30" i="9" s="1"/>
  <c r="L33" i="9" s="1"/>
  <c r="P33" i="9"/>
  <c r="M26" i="9"/>
  <c r="M29" i="9" s="1"/>
  <c r="M30" i="9" s="1"/>
  <c r="M33" i="9" s="1"/>
  <c r="R27" i="9"/>
  <c r="W28" i="9"/>
  <c r="N26" i="9"/>
  <c r="S27" i="9"/>
  <c r="O26" i="9"/>
  <c r="O29" i="9" s="1"/>
  <c r="O30" i="9" s="1"/>
  <c r="T27" i="9"/>
  <c r="T29" i="9" s="1"/>
  <c r="T30" i="9" s="1"/>
  <c r="T33" i="9" s="1"/>
  <c r="Q26" i="9"/>
  <c r="Q29" i="9" s="1"/>
  <c r="Q30" i="9" s="1"/>
  <c r="Q33" i="9" s="1"/>
  <c r="V27" i="9"/>
  <c r="K27" i="9"/>
  <c r="M27" i="9"/>
  <c r="O33" i="9"/>
  <c r="U27" i="9"/>
  <c r="U29" i="9" s="1"/>
  <c r="U30" i="9" s="1"/>
  <c r="U33" i="9" s="1"/>
  <c r="R26" i="9"/>
  <c r="R29" i="9" s="1"/>
  <c r="R30" i="9" s="1"/>
  <c r="R33" i="9" s="1"/>
  <c r="W27" i="9"/>
  <c r="W29" i="9" s="1"/>
  <c r="W30" i="9" s="1"/>
  <c r="W33" i="9" s="1"/>
  <c r="S26" i="9"/>
  <c r="S29" i="9" s="1"/>
  <c r="S30" i="9" s="1"/>
  <c r="S33" i="9" s="1"/>
  <c r="J26" i="9"/>
  <c r="O27" i="9"/>
  <c r="T28" i="9"/>
  <c r="J27" i="9"/>
  <c r="C26" i="9"/>
  <c r="N27" i="9"/>
  <c r="K26" i="9"/>
  <c r="K29" i="9" s="1"/>
  <c r="K30" i="9" s="1"/>
  <c r="K33" i="9" s="1"/>
  <c r="P27" i="9"/>
  <c r="P29" i="9" s="1"/>
  <c r="P30" i="9" s="1"/>
  <c r="U28" i="9"/>
  <c r="F61" i="9"/>
  <c r="C54" i="8"/>
  <c r="C53" i="8"/>
  <c r="I52" i="8"/>
  <c r="H52" i="8"/>
  <c r="G52" i="8"/>
  <c r="F52" i="8"/>
  <c r="E52" i="8"/>
  <c r="D52" i="8"/>
  <c r="C52" i="8"/>
  <c r="H51" i="8"/>
  <c r="G51" i="8"/>
  <c r="F51" i="8"/>
  <c r="E51" i="8"/>
  <c r="D51" i="8"/>
  <c r="C51" i="8"/>
  <c r="I51" i="8" s="1"/>
  <c r="C50" i="8"/>
  <c r="I49" i="8"/>
  <c r="H49" i="8"/>
  <c r="G49" i="8"/>
  <c r="F49" i="8"/>
  <c r="E49" i="8"/>
  <c r="D49" i="8"/>
  <c r="C49" i="8"/>
  <c r="I48" i="8"/>
  <c r="H48" i="8"/>
  <c r="G48" i="8"/>
  <c r="F48" i="8"/>
  <c r="E48" i="8"/>
  <c r="C48" i="8"/>
  <c r="D48" i="8" s="1"/>
  <c r="C47" i="8"/>
  <c r="E47" i="8" s="1"/>
  <c r="I46" i="8"/>
  <c r="H46" i="8"/>
  <c r="G46" i="8"/>
  <c r="F46" i="8"/>
  <c r="C46" i="8"/>
  <c r="E46" i="8" s="1"/>
  <c r="I45" i="8"/>
  <c r="H45" i="8"/>
  <c r="G45" i="8"/>
  <c r="F45" i="8"/>
  <c r="C45" i="8"/>
  <c r="E45" i="8" s="1"/>
  <c r="F44" i="8"/>
  <c r="E44" i="8"/>
  <c r="D44" i="8"/>
  <c r="C44" i="8"/>
  <c r="I43" i="8"/>
  <c r="H43" i="8"/>
  <c r="G43" i="8"/>
  <c r="C43" i="8"/>
  <c r="F43" i="8" s="1"/>
  <c r="I42" i="8"/>
  <c r="H42" i="8"/>
  <c r="G42" i="8"/>
  <c r="C42" i="8"/>
  <c r="F42" i="8" s="1"/>
  <c r="C41" i="8"/>
  <c r="E41" i="8" s="1"/>
  <c r="I40" i="8"/>
  <c r="H40" i="8"/>
  <c r="C40" i="8"/>
  <c r="G40" i="8" s="1"/>
  <c r="I39" i="8"/>
  <c r="H39" i="8"/>
  <c r="C39" i="8"/>
  <c r="G39" i="8" s="1"/>
  <c r="C38" i="8"/>
  <c r="I38" i="8" s="1"/>
  <c r="I37" i="8"/>
  <c r="C37" i="8"/>
  <c r="H37" i="8" s="1"/>
  <c r="I36" i="8"/>
  <c r="C36" i="8"/>
  <c r="H36" i="8" s="1"/>
  <c r="I35" i="8"/>
  <c r="H35" i="8"/>
  <c r="G35" i="8"/>
  <c r="F35" i="8"/>
  <c r="C35" i="8"/>
  <c r="E35" i="8" s="1"/>
  <c r="C34" i="8"/>
  <c r="C33" i="8"/>
  <c r="I32" i="8"/>
  <c r="H32" i="8"/>
  <c r="G32" i="8"/>
  <c r="F32" i="8"/>
  <c r="E32" i="8"/>
  <c r="D32" i="8"/>
  <c r="C32" i="8"/>
  <c r="H31" i="8"/>
  <c r="G31" i="8"/>
  <c r="F31" i="8"/>
  <c r="E31" i="8"/>
  <c r="D31" i="8"/>
  <c r="C31" i="8"/>
  <c r="I31" i="8" s="1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C28" i="8"/>
  <c r="D28" i="8" s="1"/>
  <c r="C27" i="8"/>
  <c r="I26" i="8"/>
  <c r="H26" i="8"/>
  <c r="G26" i="8"/>
  <c r="F26" i="8"/>
  <c r="C26" i="8"/>
  <c r="E26" i="8" s="1"/>
  <c r="I25" i="8"/>
  <c r="H25" i="8"/>
  <c r="G25" i="8"/>
  <c r="F25" i="8"/>
  <c r="C25" i="8"/>
  <c r="E25" i="8" s="1"/>
  <c r="C24" i="8"/>
  <c r="I23" i="8"/>
  <c r="H23" i="8"/>
  <c r="G23" i="8"/>
  <c r="C23" i="8"/>
  <c r="F23" i="8" s="1"/>
  <c r="I22" i="8"/>
  <c r="H22" i="8"/>
  <c r="G22" i="8"/>
  <c r="C22" i="8"/>
  <c r="F22" i="8" s="1"/>
  <c r="H21" i="8"/>
  <c r="G21" i="8"/>
  <c r="C21" i="8"/>
  <c r="I21" i="8" s="1"/>
  <c r="I20" i="8"/>
  <c r="H20" i="8"/>
  <c r="C20" i="8"/>
  <c r="G20" i="8" s="1"/>
  <c r="I19" i="8"/>
  <c r="H19" i="8"/>
  <c r="C19" i="8"/>
  <c r="G19" i="8" s="1"/>
  <c r="C18" i="8"/>
  <c r="G18" i="8" s="1"/>
  <c r="C17" i="8"/>
  <c r="I16" i="8"/>
  <c r="C16" i="8"/>
  <c r="G15" i="8"/>
  <c r="F15" i="8"/>
  <c r="E15" i="8"/>
  <c r="C15" i="8"/>
  <c r="I15" i="8" s="1"/>
  <c r="C14" i="8"/>
  <c r="C13" i="8"/>
  <c r="I12" i="8"/>
  <c r="H12" i="8"/>
  <c r="G12" i="8"/>
  <c r="F12" i="8"/>
  <c r="E12" i="8"/>
  <c r="D12" i="8"/>
  <c r="C12" i="8"/>
  <c r="H11" i="8"/>
  <c r="G11" i="8"/>
  <c r="F11" i="8"/>
  <c r="E11" i="8"/>
  <c r="D11" i="8"/>
  <c r="C11" i="8"/>
  <c r="I11" i="8" s="1"/>
  <c r="E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C8" i="8"/>
  <c r="D8" i="8" s="1"/>
  <c r="C7" i="8"/>
  <c r="I6" i="8"/>
  <c r="H6" i="8"/>
  <c r="G6" i="8"/>
  <c r="F6" i="8"/>
  <c r="C6" i="8"/>
  <c r="E6" i="8" s="1"/>
  <c r="I5" i="8"/>
  <c r="H5" i="8"/>
  <c r="G5" i="8"/>
  <c r="F5" i="8"/>
  <c r="C5" i="8"/>
  <c r="E5" i="8" s="1"/>
  <c r="N50" i="1"/>
  <c r="DJ29" i="7"/>
  <c r="DI29" i="7"/>
  <c r="DA29" i="7"/>
  <c r="CZ29" i="7"/>
  <c r="CR29" i="7"/>
  <c r="CQ29" i="7"/>
  <c r="CI29" i="7"/>
  <c r="CH29" i="7"/>
  <c r="BZ29" i="7"/>
  <c r="BY29" i="7"/>
  <c r="BR29" i="7"/>
  <c r="BQ29" i="7"/>
  <c r="BI29" i="7"/>
  <c r="BH29" i="7"/>
  <c r="AZ29" i="7"/>
  <c r="AY29" i="7"/>
  <c r="AQ29" i="7"/>
  <c r="AP29" i="7"/>
  <c r="AG29" i="7"/>
  <c r="Y29" i="7"/>
  <c r="X29" i="7"/>
  <c r="P29" i="7"/>
  <c r="O29" i="7"/>
  <c r="DL27" i="7"/>
  <c r="DM27" i="7" s="1"/>
  <c r="DK27" i="7"/>
  <c r="DC27" i="7"/>
  <c r="DD27" i="7" s="1"/>
  <c r="DB27" i="7"/>
  <c r="CT27" i="7"/>
  <c r="CU27" i="7" s="1"/>
  <c r="CS27" i="7"/>
  <c r="CJ27" i="7"/>
  <c r="CK27" i="7" s="1"/>
  <c r="CL27" i="7" s="1"/>
  <c r="CA27" i="7"/>
  <c r="CB27" i="7" s="1"/>
  <c r="CC27" i="7" s="1"/>
  <c r="BS27" i="7"/>
  <c r="BT27" i="7" s="1"/>
  <c r="BU27" i="7" s="1"/>
  <c r="BJ27" i="7"/>
  <c r="BK27" i="7" s="1"/>
  <c r="BL27" i="7" s="1"/>
  <c r="BA27" i="7"/>
  <c r="BB27" i="7" s="1"/>
  <c r="BC27" i="7" s="1"/>
  <c r="AR27" i="7"/>
  <c r="AS27" i="7" s="1"/>
  <c r="AT27" i="7" s="1"/>
  <c r="AI27" i="7"/>
  <c r="AJ27" i="7" s="1"/>
  <c r="AK27" i="7" s="1"/>
  <c r="Z27" i="7"/>
  <c r="AA27" i="7" s="1"/>
  <c r="AB27" i="7" s="1"/>
  <c r="Q27" i="7"/>
  <c r="R27" i="7" s="1"/>
  <c r="S27" i="7" s="1"/>
  <c r="H27" i="7"/>
  <c r="G27" i="7"/>
  <c r="DL26" i="7"/>
  <c r="DM26" i="7" s="1"/>
  <c r="DK26" i="7"/>
  <c r="DC26" i="7"/>
  <c r="DD26" i="7" s="1"/>
  <c r="DB26" i="7"/>
  <c r="CU26" i="7"/>
  <c r="CT26" i="7"/>
  <c r="CS26" i="7"/>
  <c r="CL26" i="7"/>
  <c r="CK26" i="7"/>
  <c r="CJ26" i="7"/>
  <c r="CA26" i="7"/>
  <c r="CB26" i="7" s="1"/>
  <c r="CC26" i="7" s="1"/>
  <c r="BS26" i="7"/>
  <c r="BT26" i="7" s="1"/>
  <c r="BU26" i="7" s="1"/>
  <c r="BJ26" i="7"/>
  <c r="BK26" i="7" s="1"/>
  <c r="BL26" i="7" s="1"/>
  <c r="BB26" i="7"/>
  <c r="BC26" i="7" s="1"/>
  <c r="BA26" i="7"/>
  <c r="AS26" i="7"/>
  <c r="AT26" i="7" s="1"/>
  <c r="AR26" i="7"/>
  <c r="AI26" i="7"/>
  <c r="AJ26" i="7" s="1"/>
  <c r="AK26" i="7" s="1"/>
  <c r="AA26" i="7"/>
  <c r="AB26" i="7" s="1"/>
  <c r="Z26" i="7"/>
  <c r="Q26" i="7"/>
  <c r="R26" i="7" s="1"/>
  <c r="S26" i="7" s="1"/>
  <c r="H26" i="7"/>
  <c r="G26" i="7"/>
  <c r="DL25" i="7"/>
  <c r="DM25" i="7" s="1"/>
  <c r="DK25" i="7"/>
  <c r="DC25" i="7"/>
  <c r="DD25" i="7" s="1"/>
  <c r="DB25" i="7"/>
  <c r="CU25" i="7"/>
  <c r="CT25" i="7"/>
  <c r="CS25" i="7"/>
  <c r="CL25" i="7"/>
  <c r="CK25" i="7"/>
  <c r="CJ25" i="7"/>
  <c r="CA25" i="7"/>
  <c r="CB25" i="7" s="1"/>
  <c r="CC25" i="7" s="1"/>
  <c r="BS25" i="7"/>
  <c r="BT25" i="7" s="1"/>
  <c r="BU25" i="7" s="1"/>
  <c r="BJ25" i="7"/>
  <c r="BK25" i="7" s="1"/>
  <c r="BL25" i="7" s="1"/>
  <c r="BA25" i="7"/>
  <c r="BB25" i="7" s="1"/>
  <c r="BC25" i="7" s="1"/>
  <c r="AR25" i="7"/>
  <c r="AS25" i="7" s="1"/>
  <c r="AT25" i="7" s="1"/>
  <c r="AI25" i="7"/>
  <c r="AJ25" i="7" s="1"/>
  <c r="AK25" i="7" s="1"/>
  <c r="Z25" i="7"/>
  <c r="AA25" i="7" s="1"/>
  <c r="AB25" i="7" s="1"/>
  <c r="Q25" i="7"/>
  <c r="R25" i="7" s="1"/>
  <c r="S25" i="7" s="1"/>
  <c r="H25" i="7"/>
  <c r="G25" i="7"/>
  <c r="DL24" i="7"/>
  <c r="DM24" i="7" s="1"/>
  <c r="DK24" i="7"/>
  <c r="DC24" i="7"/>
  <c r="DD24" i="7" s="1"/>
  <c r="DB24" i="7"/>
  <c r="CT24" i="7"/>
  <c r="CU24" i="7" s="1"/>
  <c r="CS24" i="7"/>
  <c r="CL24" i="7"/>
  <c r="CK24" i="7"/>
  <c r="CJ24" i="7"/>
  <c r="CA24" i="7"/>
  <c r="CB24" i="7" s="1"/>
  <c r="CC24" i="7" s="1"/>
  <c r="BS24" i="7"/>
  <c r="BT24" i="7" s="1"/>
  <c r="BU24" i="7" s="1"/>
  <c r="BJ24" i="7"/>
  <c r="BK24" i="7" s="1"/>
  <c r="BL24" i="7" s="1"/>
  <c r="BA24" i="7"/>
  <c r="BB24" i="7" s="1"/>
  <c r="BC24" i="7" s="1"/>
  <c r="AR24" i="7"/>
  <c r="AS24" i="7" s="1"/>
  <c r="AT24" i="7" s="1"/>
  <c r="AJ24" i="7"/>
  <c r="AK24" i="7" s="1"/>
  <c r="AI24" i="7"/>
  <c r="Z24" i="7"/>
  <c r="AA24" i="7" s="1"/>
  <c r="AB24" i="7" s="1"/>
  <c r="Q24" i="7"/>
  <c r="R24" i="7" s="1"/>
  <c r="S24" i="7" s="1"/>
  <c r="H24" i="7"/>
  <c r="G24" i="7"/>
  <c r="DL23" i="7"/>
  <c r="DM23" i="7" s="1"/>
  <c r="DK23" i="7"/>
  <c r="DC23" i="7"/>
  <c r="DD23" i="7" s="1"/>
  <c r="DB23" i="7"/>
  <c r="CT23" i="7"/>
  <c r="CU23" i="7" s="1"/>
  <c r="CS23" i="7"/>
  <c r="CL23" i="7"/>
  <c r="CK23" i="7"/>
  <c r="CJ23" i="7"/>
  <c r="CA23" i="7"/>
  <c r="CB23" i="7" s="1"/>
  <c r="CC23" i="7" s="1"/>
  <c r="BS23" i="7"/>
  <c r="BT23" i="7" s="1"/>
  <c r="BU23" i="7" s="1"/>
  <c r="BJ23" i="7"/>
  <c r="BK23" i="7" s="1"/>
  <c r="BL23" i="7" s="1"/>
  <c r="BA23" i="7"/>
  <c r="BB23" i="7" s="1"/>
  <c r="BC23" i="7" s="1"/>
  <c r="AS23" i="7"/>
  <c r="AT23" i="7" s="1"/>
  <c r="AR23" i="7"/>
  <c r="AI23" i="7"/>
  <c r="AJ23" i="7" s="1"/>
  <c r="AK23" i="7" s="1"/>
  <c r="Z23" i="7"/>
  <c r="AA23" i="7" s="1"/>
  <c r="AB23" i="7" s="1"/>
  <c r="Q23" i="7"/>
  <c r="R23" i="7" s="1"/>
  <c r="S23" i="7" s="1"/>
  <c r="H23" i="7"/>
  <c r="G23" i="7"/>
  <c r="DL22" i="7"/>
  <c r="DM22" i="7" s="1"/>
  <c r="DK22" i="7"/>
  <c r="DC22" i="7"/>
  <c r="DD22" i="7" s="1"/>
  <c r="DB22" i="7"/>
  <c r="CT22" i="7"/>
  <c r="CU22" i="7" s="1"/>
  <c r="CS22" i="7"/>
  <c r="CL22" i="7"/>
  <c r="CK22" i="7"/>
  <c r="CJ22" i="7"/>
  <c r="CA22" i="7"/>
  <c r="CB22" i="7" s="1"/>
  <c r="CC22" i="7" s="1"/>
  <c r="BS22" i="7"/>
  <c r="BT22" i="7" s="1"/>
  <c r="BU22" i="7" s="1"/>
  <c r="BJ22" i="7"/>
  <c r="BK22" i="7" s="1"/>
  <c r="BL22" i="7" s="1"/>
  <c r="BA22" i="7"/>
  <c r="BB22" i="7" s="1"/>
  <c r="BC22" i="7" s="1"/>
  <c r="AR22" i="7"/>
  <c r="AS22" i="7" s="1"/>
  <c r="AT22" i="7" s="1"/>
  <c r="AI22" i="7"/>
  <c r="AJ22" i="7" s="1"/>
  <c r="AK22" i="7" s="1"/>
  <c r="AA22" i="7"/>
  <c r="AB22" i="7" s="1"/>
  <c r="Z22" i="7"/>
  <c r="Q22" i="7"/>
  <c r="R22" i="7" s="1"/>
  <c r="S22" i="7" s="1"/>
  <c r="H22" i="7"/>
  <c r="G22" i="7"/>
  <c r="DL21" i="7"/>
  <c r="DM21" i="7" s="1"/>
  <c r="DK21" i="7"/>
  <c r="DC21" i="7"/>
  <c r="DD21" i="7" s="1"/>
  <c r="DB21" i="7"/>
  <c r="CT21" i="7"/>
  <c r="CU21" i="7" s="1"/>
  <c r="CS21" i="7"/>
  <c r="CL21" i="7"/>
  <c r="CK21" i="7"/>
  <c r="CJ21" i="7"/>
  <c r="CA21" i="7"/>
  <c r="CB21" i="7" s="1"/>
  <c r="CC21" i="7" s="1"/>
  <c r="BS21" i="7"/>
  <c r="BT21" i="7" s="1"/>
  <c r="BU21" i="7" s="1"/>
  <c r="BJ21" i="7"/>
  <c r="BK21" i="7" s="1"/>
  <c r="BL21" i="7" s="1"/>
  <c r="BA21" i="7"/>
  <c r="BB21" i="7" s="1"/>
  <c r="BC21" i="7" s="1"/>
  <c r="AR21" i="7"/>
  <c r="AS21" i="7" s="1"/>
  <c r="AT21" i="7" s="1"/>
  <c r="AJ21" i="7"/>
  <c r="AK21" i="7" s="1"/>
  <c r="AI21" i="7"/>
  <c r="Z21" i="7"/>
  <c r="AA21" i="7" s="1"/>
  <c r="AB21" i="7" s="1"/>
  <c r="Q21" i="7"/>
  <c r="R21" i="7" s="1"/>
  <c r="S21" i="7" s="1"/>
  <c r="H21" i="7"/>
  <c r="G21" i="7"/>
  <c r="DL20" i="7"/>
  <c r="DM20" i="7" s="1"/>
  <c r="DK20" i="7"/>
  <c r="DC20" i="7"/>
  <c r="DD20" i="7" s="1"/>
  <c r="DB20" i="7"/>
  <c r="CT20" i="7"/>
  <c r="CU20" i="7" s="1"/>
  <c r="CS20" i="7"/>
  <c r="CL20" i="7"/>
  <c r="CK20" i="7"/>
  <c r="CJ20" i="7"/>
  <c r="CA20" i="7"/>
  <c r="CB20" i="7" s="1"/>
  <c r="CC20" i="7" s="1"/>
  <c r="BS20" i="7"/>
  <c r="BT20" i="7" s="1"/>
  <c r="BU20" i="7" s="1"/>
  <c r="BJ20" i="7"/>
  <c r="BK20" i="7" s="1"/>
  <c r="BL20" i="7" s="1"/>
  <c r="BA20" i="7"/>
  <c r="BB20" i="7" s="1"/>
  <c r="BC20" i="7" s="1"/>
  <c r="AR20" i="7"/>
  <c r="AS20" i="7" s="1"/>
  <c r="AT20" i="7" s="1"/>
  <c r="AI20" i="7"/>
  <c r="AJ20" i="7" s="1"/>
  <c r="AK20" i="7" s="1"/>
  <c r="Z20" i="7"/>
  <c r="AA20" i="7" s="1"/>
  <c r="AB20" i="7" s="1"/>
  <c r="Q20" i="7"/>
  <c r="R20" i="7" s="1"/>
  <c r="S20" i="7" s="1"/>
  <c r="H20" i="7"/>
  <c r="G20" i="7"/>
  <c r="DL19" i="7"/>
  <c r="DM19" i="7" s="1"/>
  <c r="DK19" i="7"/>
  <c r="DC19" i="7"/>
  <c r="DD19" i="7" s="1"/>
  <c r="DB19" i="7"/>
  <c r="CT19" i="7"/>
  <c r="CU19" i="7" s="1"/>
  <c r="CS19" i="7"/>
  <c r="CL19" i="7"/>
  <c r="CK19" i="7"/>
  <c r="CJ19" i="7"/>
  <c r="CA19" i="7"/>
  <c r="CB19" i="7" s="1"/>
  <c r="CC19" i="7" s="1"/>
  <c r="BS19" i="7"/>
  <c r="BT19" i="7" s="1"/>
  <c r="BU19" i="7" s="1"/>
  <c r="BJ19" i="7"/>
  <c r="BK19" i="7" s="1"/>
  <c r="BL19" i="7" s="1"/>
  <c r="BA19" i="7"/>
  <c r="BB19" i="7" s="1"/>
  <c r="BC19" i="7" s="1"/>
  <c r="AR19" i="7"/>
  <c r="AS19" i="7" s="1"/>
  <c r="AT19" i="7" s="1"/>
  <c r="AI19" i="7"/>
  <c r="AJ19" i="7" s="1"/>
  <c r="AK19" i="7" s="1"/>
  <c r="AA19" i="7"/>
  <c r="AB19" i="7" s="1"/>
  <c r="Z19" i="7"/>
  <c r="Q19" i="7"/>
  <c r="R19" i="7" s="1"/>
  <c r="S19" i="7" s="1"/>
  <c r="H19" i="7"/>
  <c r="G19" i="7"/>
  <c r="DL18" i="7"/>
  <c r="DM18" i="7" s="1"/>
  <c r="DK18" i="7"/>
  <c r="DC18" i="7"/>
  <c r="DD18" i="7" s="1"/>
  <c r="DB18" i="7"/>
  <c r="CT18" i="7"/>
  <c r="CU18" i="7" s="1"/>
  <c r="CS18" i="7"/>
  <c r="CL18" i="7"/>
  <c r="CK18" i="7"/>
  <c r="CJ18" i="7"/>
  <c r="CA18" i="7"/>
  <c r="CB18" i="7" s="1"/>
  <c r="CC18" i="7" s="1"/>
  <c r="BS18" i="7"/>
  <c r="BT18" i="7" s="1"/>
  <c r="BU18" i="7" s="1"/>
  <c r="BJ18" i="7"/>
  <c r="BK18" i="7" s="1"/>
  <c r="BL18" i="7" s="1"/>
  <c r="BA18" i="7"/>
  <c r="BB18" i="7" s="1"/>
  <c r="BC18" i="7" s="1"/>
  <c r="AR18" i="7"/>
  <c r="AS18" i="7" s="1"/>
  <c r="AT18" i="7" s="1"/>
  <c r="AJ18" i="7"/>
  <c r="AK18" i="7" s="1"/>
  <c r="AI18" i="7"/>
  <c r="AA18" i="7"/>
  <c r="AB18" i="7" s="1"/>
  <c r="Z18" i="7"/>
  <c r="Q18" i="7"/>
  <c r="R18" i="7" s="1"/>
  <c r="S18" i="7" s="1"/>
  <c r="H18" i="7"/>
  <c r="G18" i="7"/>
  <c r="DL17" i="7"/>
  <c r="DM17" i="7" s="1"/>
  <c r="DK17" i="7"/>
  <c r="DC17" i="7"/>
  <c r="DD17" i="7" s="1"/>
  <c r="DB17" i="7"/>
  <c r="CT17" i="7"/>
  <c r="CU17" i="7" s="1"/>
  <c r="CS17" i="7"/>
  <c r="CL17" i="7"/>
  <c r="CK17" i="7"/>
  <c r="CJ17" i="7"/>
  <c r="CA17" i="7"/>
  <c r="CB17" i="7" s="1"/>
  <c r="CC17" i="7" s="1"/>
  <c r="BS17" i="7"/>
  <c r="BT17" i="7" s="1"/>
  <c r="BU17" i="7" s="1"/>
  <c r="BJ17" i="7"/>
  <c r="BK17" i="7" s="1"/>
  <c r="BL17" i="7" s="1"/>
  <c r="BA17" i="7"/>
  <c r="BB17" i="7" s="1"/>
  <c r="BC17" i="7" s="1"/>
  <c r="AS17" i="7"/>
  <c r="AT17" i="7" s="1"/>
  <c r="AR17" i="7"/>
  <c r="AJ17" i="7"/>
  <c r="AK17" i="7" s="1"/>
  <c r="AI17" i="7"/>
  <c r="Z17" i="7"/>
  <c r="AA17" i="7" s="1"/>
  <c r="AB17" i="7" s="1"/>
  <c r="Q17" i="7"/>
  <c r="R17" i="7" s="1"/>
  <c r="S17" i="7" s="1"/>
  <c r="H17" i="7"/>
  <c r="G17" i="7"/>
  <c r="DL16" i="7"/>
  <c r="DM16" i="7" s="1"/>
  <c r="DK16" i="7"/>
  <c r="DC16" i="7"/>
  <c r="DD16" i="7" s="1"/>
  <c r="DB16" i="7"/>
  <c r="CT16" i="7"/>
  <c r="CU16" i="7" s="1"/>
  <c r="CS16" i="7"/>
  <c r="CL16" i="7"/>
  <c r="CK16" i="7"/>
  <c r="CJ16" i="7"/>
  <c r="CA16" i="7"/>
  <c r="CB16" i="7" s="1"/>
  <c r="CC16" i="7" s="1"/>
  <c r="BS16" i="7"/>
  <c r="BT16" i="7" s="1"/>
  <c r="BU16" i="7" s="1"/>
  <c r="BJ16" i="7"/>
  <c r="BK16" i="7" s="1"/>
  <c r="BL16" i="7" s="1"/>
  <c r="BA16" i="7"/>
  <c r="BB16" i="7" s="1"/>
  <c r="BC16" i="7" s="1"/>
  <c r="AR16" i="7"/>
  <c r="AS16" i="7" s="1"/>
  <c r="AT16" i="7" s="1"/>
  <c r="AI16" i="7"/>
  <c r="AJ16" i="7" s="1"/>
  <c r="AK16" i="7" s="1"/>
  <c r="Z16" i="7"/>
  <c r="AA16" i="7" s="1"/>
  <c r="AB16" i="7" s="1"/>
  <c r="Q16" i="7"/>
  <c r="R16" i="7" s="1"/>
  <c r="S16" i="7" s="1"/>
  <c r="H16" i="7"/>
  <c r="G16" i="7"/>
  <c r="DL15" i="7"/>
  <c r="DM15" i="7" s="1"/>
  <c r="DK15" i="7"/>
  <c r="DC15" i="7"/>
  <c r="DD15" i="7" s="1"/>
  <c r="DB15" i="7"/>
  <c r="CT15" i="7"/>
  <c r="CU15" i="7" s="1"/>
  <c r="CS15" i="7"/>
  <c r="CL15" i="7"/>
  <c r="CK15" i="7"/>
  <c r="CJ15" i="7"/>
  <c r="CA15" i="7"/>
  <c r="CB15" i="7" s="1"/>
  <c r="CC15" i="7" s="1"/>
  <c r="BS15" i="7"/>
  <c r="BT15" i="7" s="1"/>
  <c r="BU15" i="7" s="1"/>
  <c r="BJ15" i="7"/>
  <c r="BK15" i="7" s="1"/>
  <c r="BL15" i="7" s="1"/>
  <c r="BA15" i="7"/>
  <c r="BB15" i="7" s="1"/>
  <c r="BC15" i="7" s="1"/>
  <c r="AR15" i="7"/>
  <c r="AS15" i="7" s="1"/>
  <c r="AT15" i="7" s="1"/>
  <c r="AJ15" i="7"/>
  <c r="AK15" i="7" s="1"/>
  <c r="AI15" i="7"/>
  <c r="AA15" i="7"/>
  <c r="AB15" i="7" s="1"/>
  <c r="Z15" i="7"/>
  <c r="Q15" i="7"/>
  <c r="R15" i="7" s="1"/>
  <c r="S15" i="7" s="1"/>
  <c r="H15" i="7"/>
  <c r="G15" i="7"/>
  <c r="DL14" i="7"/>
  <c r="DM14" i="7" s="1"/>
  <c r="DK14" i="7"/>
  <c r="DC14" i="7"/>
  <c r="DD14" i="7" s="1"/>
  <c r="DB14" i="7"/>
  <c r="CT14" i="7"/>
  <c r="CU14" i="7" s="1"/>
  <c r="CS14" i="7"/>
  <c r="CL14" i="7"/>
  <c r="CK14" i="7"/>
  <c r="CJ14" i="7"/>
  <c r="CA14" i="7"/>
  <c r="CB14" i="7" s="1"/>
  <c r="CC14" i="7" s="1"/>
  <c r="BS14" i="7"/>
  <c r="BT14" i="7" s="1"/>
  <c r="BU14" i="7" s="1"/>
  <c r="BJ14" i="7"/>
  <c r="BK14" i="7" s="1"/>
  <c r="BL14" i="7" s="1"/>
  <c r="BA14" i="7"/>
  <c r="BB14" i="7" s="1"/>
  <c r="BC14" i="7" s="1"/>
  <c r="AR14" i="7"/>
  <c r="AS14" i="7" s="1"/>
  <c r="AT14" i="7" s="1"/>
  <c r="AJ14" i="7"/>
  <c r="AK14" i="7" s="1"/>
  <c r="AI14" i="7"/>
  <c r="Z14" i="7"/>
  <c r="AA14" i="7" s="1"/>
  <c r="AB14" i="7" s="1"/>
  <c r="Q14" i="7"/>
  <c r="R14" i="7" s="1"/>
  <c r="S14" i="7" s="1"/>
  <c r="H14" i="7"/>
  <c r="G14" i="7"/>
  <c r="DL13" i="7"/>
  <c r="DM13" i="7" s="1"/>
  <c r="DK13" i="7"/>
  <c r="DC13" i="7"/>
  <c r="DD13" i="7" s="1"/>
  <c r="DB13" i="7"/>
  <c r="CT13" i="7"/>
  <c r="CU13" i="7" s="1"/>
  <c r="CS13" i="7"/>
  <c r="CL13" i="7"/>
  <c r="CK13" i="7"/>
  <c r="CJ13" i="7"/>
  <c r="CA13" i="7"/>
  <c r="CB13" i="7" s="1"/>
  <c r="CC13" i="7" s="1"/>
  <c r="BS13" i="7"/>
  <c r="BT13" i="7" s="1"/>
  <c r="BU13" i="7" s="1"/>
  <c r="BJ13" i="7"/>
  <c r="BK13" i="7" s="1"/>
  <c r="BL13" i="7" s="1"/>
  <c r="BA13" i="7"/>
  <c r="BB13" i="7" s="1"/>
  <c r="BC13" i="7" s="1"/>
  <c r="AR13" i="7"/>
  <c r="AS13" i="7" s="1"/>
  <c r="AT13" i="7" s="1"/>
  <c r="AI13" i="7"/>
  <c r="AJ13" i="7" s="1"/>
  <c r="AK13" i="7" s="1"/>
  <c r="Z13" i="7"/>
  <c r="AA13" i="7" s="1"/>
  <c r="AB13" i="7" s="1"/>
  <c r="Q13" i="7"/>
  <c r="R13" i="7" s="1"/>
  <c r="S13" i="7" s="1"/>
  <c r="H13" i="7"/>
  <c r="G13" i="7"/>
  <c r="DL12" i="7"/>
  <c r="DM12" i="7" s="1"/>
  <c r="DK12" i="7"/>
  <c r="DC12" i="7"/>
  <c r="DD12" i="7" s="1"/>
  <c r="DB12" i="7"/>
  <c r="CT12" i="7"/>
  <c r="CU12" i="7" s="1"/>
  <c r="CS12" i="7"/>
  <c r="CL12" i="7"/>
  <c r="CK12" i="7"/>
  <c r="CJ12" i="7"/>
  <c r="CA12" i="7"/>
  <c r="CB12" i="7" s="1"/>
  <c r="CC12" i="7" s="1"/>
  <c r="BS12" i="7"/>
  <c r="BT12" i="7" s="1"/>
  <c r="BU12" i="7" s="1"/>
  <c r="BJ12" i="7"/>
  <c r="BK12" i="7" s="1"/>
  <c r="BL12" i="7" s="1"/>
  <c r="BA12" i="7"/>
  <c r="BB12" i="7" s="1"/>
  <c r="BC12" i="7" s="1"/>
  <c r="AS12" i="7"/>
  <c r="AT12" i="7" s="1"/>
  <c r="AR12" i="7"/>
  <c r="AJ12" i="7"/>
  <c r="AK12" i="7" s="1"/>
  <c r="AI12" i="7"/>
  <c r="Z12" i="7"/>
  <c r="AA12" i="7" s="1"/>
  <c r="AB12" i="7" s="1"/>
  <c r="Q12" i="7"/>
  <c r="R12" i="7" s="1"/>
  <c r="S12" i="7" s="1"/>
  <c r="H12" i="7"/>
  <c r="G12" i="7"/>
  <c r="DL11" i="7"/>
  <c r="DM11" i="7" s="1"/>
  <c r="DK11" i="7"/>
  <c r="DC11" i="7"/>
  <c r="DD11" i="7" s="1"/>
  <c r="DB11" i="7"/>
  <c r="CT11" i="7"/>
  <c r="CU11" i="7" s="1"/>
  <c r="CS11" i="7"/>
  <c r="CL11" i="7"/>
  <c r="CK11" i="7"/>
  <c r="CJ11" i="7"/>
  <c r="CA11" i="7"/>
  <c r="CB11" i="7" s="1"/>
  <c r="CC11" i="7" s="1"/>
  <c r="BS11" i="7"/>
  <c r="BT11" i="7" s="1"/>
  <c r="BU11" i="7" s="1"/>
  <c r="BJ11" i="7"/>
  <c r="BK11" i="7" s="1"/>
  <c r="BL11" i="7" s="1"/>
  <c r="BA11" i="7"/>
  <c r="BB11" i="7" s="1"/>
  <c r="BC11" i="7" s="1"/>
  <c r="AR11" i="7"/>
  <c r="AS11" i="7" s="1"/>
  <c r="AT11" i="7" s="1"/>
  <c r="AI11" i="7"/>
  <c r="AJ11" i="7" s="1"/>
  <c r="AK11" i="7" s="1"/>
  <c r="Z11" i="7"/>
  <c r="AA11" i="7" s="1"/>
  <c r="AB11" i="7" s="1"/>
  <c r="Q11" i="7"/>
  <c r="R11" i="7" s="1"/>
  <c r="S11" i="7" s="1"/>
  <c r="H11" i="7"/>
  <c r="G11" i="7"/>
  <c r="DL10" i="7"/>
  <c r="DM10" i="7" s="1"/>
  <c r="DK10" i="7"/>
  <c r="DC10" i="7"/>
  <c r="DD10" i="7" s="1"/>
  <c r="DB10" i="7"/>
  <c r="CT10" i="7"/>
  <c r="CU10" i="7" s="1"/>
  <c r="CS10" i="7"/>
  <c r="CK10" i="7"/>
  <c r="CL10" i="7" s="1"/>
  <c r="CJ10" i="7"/>
  <c r="CA10" i="7"/>
  <c r="CB10" i="7" s="1"/>
  <c r="CC10" i="7" s="1"/>
  <c r="BS10" i="7"/>
  <c r="BT10" i="7" s="1"/>
  <c r="BU10" i="7" s="1"/>
  <c r="BJ10" i="7"/>
  <c r="BK10" i="7" s="1"/>
  <c r="BL10" i="7" s="1"/>
  <c r="BA10" i="7"/>
  <c r="BB10" i="7" s="1"/>
  <c r="BC10" i="7" s="1"/>
  <c r="AR10" i="7"/>
  <c r="AS10" i="7" s="1"/>
  <c r="AT10" i="7" s="1"/>
  <c r="AJ10" i="7"/>
  <c r="AK10" i="7" s="1"/>
  <c r="AI10" i="7"/>
  <c r="Z10" i="7"/>
  <c r="AA10" i="7" s="1"/>
  <c r="AB10" i="7" s="1"/>
  <c r="Q10" i="7"/>
  <c r="R10" i="7" s="1"/>
  <c r="S10" i="7" s="1"/>
  <c r="H10" i="7"/>
  <c r="G10" i="7"/>
  <c r="DK9" i="7"/>
  <c r="DL9" i="7" s="1"/>
  <c r="DM9" i="7" s="1"/>
  <c r="DC9" i="7"/>
  <c r="DD9" i="7" s="1"/>
  <c r="DB9" i="7"/>
  <c r="CT9" i="7"/>
  <c r="CU9" i="7" s="1"/>
  <c r="CS9" i="7"/>
  <c r="CK9" i="7"/>
  <c r="CL9" i="7" s="1"/>
  <c r="CJ9" i="7"/>
  <c r="CA9" i="7"/>
  <c r="CB9" i="7" s="1"/>
  <c r="CC9" i="7" s="1"/>
  <c r="BS9" i="7"/>
  <c r="BT9" i="7" s="1"/>
  <c r="BU9" i="7" s="1"/>
  <c r="BJ9" i="7"/>
  <c r="BK9" i="7" s="1"/>
  <c r="BL9" i="7" s="1"/>
  <c r="BA9" i="7"/>
  <c r="BB9" i="7" s="1"/>
  <c r="BC9" i="7" s="1"/>
  <c r="AR9" i="7"/>
  <c r="AS9" i="7" s="1"/>
  <c r="AT9" i="7" s="1"/>
  <c r="AI9" i="7"/>
  <c r="AJ9" i="7" s="1"/>
  <c r="AK9" i="7" s="1"/>
  <c r="Z9" i="7"/>
  <c r="AA9" i="7" s="1"/>
  <c r="AB9" i="7" s="1"/>
  <c r="Q9" i="7"/>
  <c r="R9" i="7" s="1"/>
  <c r="S9" i="7" s="1"/>
  <c r="H9" i="7"/>
  <c r="G9" i="7"/>
  <c r="DK8" i="7"/>
  <c r="DL8" i="7" s="1"/>
  <c r="DM8" i="7" s="1"/>
  <c r="DC8" i="7"/>
  <c r="DD8" i="7" s="1"/>
  <c r="DB8" i="7"/>
  <c r="CT8" i="7"/>
  <c r="CU8" i="7" s="1"/>
  <c r="CS8" i="7"/>
  <c r="CK8" i="7"/>
  <c r="CL8" i="7" s="1"/>
  <c r="CJ8" i="7"/>
  <c r="CA8" i="7"/>
  <c r="CB8" i="7" s="1"/>
  <c r="CC8" i="7" s="1"/>
  <c r="BS8" i="7"/>
  <c r="BT8" i="7" s="1"/>
  <c r="BU8" i="7" s="1"/>
  <c r="BJ8" i="7"/>
  <c r="BK8" i="7" s="1"/>
  <c r="BL8" i="7" s="1"/>
  <c r="BA8" i="7"/>
  <c r="BB8" i="7" s="1"/>
  <c r="BC8" i="7" s="1"/>
  <c r="AR8" i="7"/>
  <c r="AS8" i="7" s="1"/>
  <c r="AT8" i="7" s="1"/>
  <c r="AI8" i="7"/>
  <c r="AJ8" i="7" s="1"/>
  <c r="AK8" i="7" s="1"/>
  <c r="Z8" i="7"/>
  <c r="AA8" i="7" s="1"/>
  <c r="AB8" i="7" s="1"/>
  <c r="Q8" i="7"/>
  <c r="R8" i="7" s="1"/>
  <c r="S8" i="7" s="1"/>
  <c r="H8" i="7"/>
  <c r="G8" i="7"/>
  <c r="DK7" i="7"/>
  <c r="DL7" i="7" s="1"/>
  <c r="DM7" i="7" s="1"/>
  <c r="DC7" i="7"/>
  <c r="DD7" i="7" s="1"/>
  <c r="DB7" i="7"/>
  <c r="CT7" i="7"/>
  <c r="CU7" i="7" s="1"/>
  <c r="CS7" i="7"/>
  <c r="CK7" i="7"/>
  <c r="CL7" i="7" s="1"/>
  <c r="CJ7" i="7"/>
  <c r="CC7" i="7"/>
  <c r="CA7" i="7"/>
  <c r="CB7" i="7" s="1"/>
  <c r="BS7" i="7"/>
  <c r="BT7" i="7" s="1"/>
  <c r="BU7" i="7" s="1"/>
  <c r="BJ7" i="7"/>
  <c r="BK7" i="7" s="1"/>
  <c r="BL7" i="7" s="1"/>
  <c r="BA7" i="7"/>
  <c r="BB7" i="7" s="1"/>
  <c r="BC7" i="7" s="1"/>
  <c r="AR7" i="7"/>
  <c r="AS7" i="7" s="1"/>
  <c r="AT7" i="7" s="1"/>
  <c r="AI7" i="7"/>
  <c r="AJ7" i="7" s="1"/>
  <c r="AK7" i="7" s="1"/>
  <c r="Z7" i="7"/>
  <c r="AA7" i="7" s="1"/>
  <c r="AB7" i="7" s="1"/>
  <c r="Q7" i="7"/>
  <c r="R7" i="7" s="1"/>
  <c r="S7" i="7" s="1"/>
  <c r="H7" i="7"/>
  <c r="G7" i="7"/>
  <c r="DK6" i="7"/>
  <c r="DL6" i="7" s="1"/>
  <c r="DM6" i="7" s="1"/>
  <c r="DC6" i="7"/>
  <c r="DD6" i="7" s="1"/>
  <c r="DB6" i="7"/>
  <c r="CT6" i="7"/>
  <c r="CU6" i="7" s="1"/>
  <c r="CS6" i="7"/>
  <c r="CK6" i="7"/>
  <c r="CL6" i="7" s="1"/>
  <c r="CJ6" i="7"/>
  <c r="CA6" i="7"/>
  <c r="CB6" i="7" s="1"/>
  <c r="CC6" i="7" s="1"/>
  <c r="BS6" i="7"/>
  <c r="BT6" i="7" s="1"/>
  <c r="BU6" i="7" s="1"/>
  <c r="BL6" i="7"/>
  <c r="BJ6" i="7"/>
  <c r="BK6" i="7" s="1"/>
  <c r="BA6" i="7"/>
  <c r="BB6" i="7" s="1"/>
  <c r="BC6" i="7" s="1"/>
  <c r="AR6" i="7"/>
  <c r="AS6" i="7" s="1"/>
  <c r="AT6" i="7" s="1"/>
  <c r="AI6" i="7"/>
  <c r="AJ6" i="7" s="1"/>
  <c r="AK6" i="7" s="1"/>
  <c r="Z6" i="7"/>
  <c r="AA6" i="7" s="1"/>
  <c r="AB6" i="7" s="1"/>
  <c r="Q6" i="7"/>
  <c r="R6" i="7" s="1"/>
  <c r="S6" i="7" s="1"/>
  <c r="H6" i="7"/>
  <c r="G6" i="7"/>
  <c r="DK5" i="7"/>
  <c r="DL5" i="7" s="1"/>
  <c r="DM5" i="7" s="1"/>
  <c r="DC5" i="7"/>
  <c r="DD5" i="7" s="1"/>
  <c r="DB5" i="7"/>
  <c r="CT5" i="7"/>
  <c r="CU5" i="7" s="1"/>
  <c r="CS5" i="7"/>
  <c r="CK5" i="7"/>
  <c r="CL5" i="7" s="1"/>
  <c r="CJ5" i="7"/>
  <c r="CA5" i="7"/>
  <c r="CB5" i="7" s="1"/>
  <c r="CC5" i="7" s="1"/>
  <c r="BS5" i="7"/>
  <c r="BT5" i="7" s="1"/>
  <c r="BU5" i="7" s="1"/>
  <c r="BJ5" i="7"/>
  <c r="BK5" i="7" s="1"/>
  <c r="BL5" i="7" s="1"/>
  <c r="BA5" i="7"/>
  <c r="BB5" i="7" s="1"/>
  <c r="BC5" i="7" s="1"/>
  <c r="AR5" i="7"/>
  <c r="AS5" i="7" s="1"/>
  <c r="AT5" i="7" s="1"/>
  <c r="AI5" i="7"/>
  <c r="AJ5" i="7" s="1"/>
  <c r="AK5" i="7" s="1"/>
  <c r="Z5" i="7"/>
  <c r="AA5" i="7" s="1"/>
  <c r="AB5" i="7" s="1"/>
  <c r="Q5" i="7"/>
  <c r="R5" i="7" s="1"/>
  <c r="S5" i="7" s="1"/>
  <c r="H5" i="7"/>
  <c r="G5" i="7"/>
  <c r="DK4" i="7"/>
  <c r="DL4" i="7" s="1"/>
  <c r="DM4" i="7" s="1"/>
  <c r="DC4" i="7"/>
  <c r="DD4" i="7" s="1"/>
  <c r="DB4" i="7"/>
  <c r="CT4" i="7"/>
  <c r="CU4" i="7" s="1"/>
  <c r="CS4" i="7"/>
  <c r="CK4" i="7"/>
  <c r="CL4" i="7" s="1"/>
  <c r="CJ4" i="7"/>
  <c r="CA4" i="7"/>
  <c r="CB4" i="7" s="1"/>
  <c r="CC4" i="7" s="1"/>
  <c r="BU4" i="7"/>
  <c r="BS4" i="7"/>
  <c r="BT4" i="7" s="1"/>
  <c r="BJ4" i="7"/>
  <c r="BK4" i="7" s="1"/>
  <c r="BL4" i="7" s="1"/>
  <c r="BA4" i="7"/>
  <c r="BB4" i="7" s="1"/>
  <c r="BC4" i="7" s="1"/>
  <c r="AR4" i="7"/>
  <c r="AS4" i="7" s="1"/>
  <c r="AT4" i="7" s="1"/>
  <c r="AI4" i="7"/>
  <c r="AJ4" i="7" s="1"/>
  <c r="AK4" i="7" s="1"/>
  <c r="Z4" i="7"/>
  <c r="AA4" i="7" s="1"/>
  <c r="AB4" i="7" s="1"/>
  <c r="Q4" i="7"/>
  <c r="R4" i="7" s="1"/>
  <c r="S4" i="7" s="1"/>
  <c r="H4" i="7"/>
  <c r="G4" i="7"/>
  <c r="DK3" i="7"/>
  <c r="DL3" i="7" s="1"/>
  <c r="DM3" i="7" s="1"/>
  <c r="DC3" i="7"/>
  <c r="DD3" i="7" s="1"/>
  <c r="DB3" i="7"/>
  <c r="CT3" i="7"/>
  <c r="CU3" i="7" s="1"/>
  <c r="CS3" i="7"/>
  <c r="CK3" i="7"/>
  <c r="CL3" i="7" s="1"/>
  <c r="CJ3" i="7"/>
  <c r="CA3" i="7"/>
  <c r="CB3" i="7" s="1"/>
  <c r="CC3" i="7" s="1"/>
  <c r="BS3" i="7"/>
  <c r="BT3" i="7" s="1"/>
  <c r="BU3" i="7" s="1"/>
  <c r="BJ3" i="7"/>
  <c r="BK3" i="7" s="1"/>
  <c r="BL3" i="7" s="1"/>
  <c r="BA3" i="7"/>
  <c r="BB3" i="7" s="1"/>
  <c r="BC3" i="7" s="1"/>
  <c r="AR3" i="7"/>
  <c r="AS3" i="7" s="1"/>
  <c r="AT3" i="7" s="1"/>
  <c r="AI3" i="7"/>
  <c r="AJ3" i="7" s="1"/>
  <c r="AK3" i="7" s="1"/>
  <c r="Z3" i="7"/>
  <c r="AA3" i="7" s="1"/>
  <c r="AB3" i="7" s="1"/>
  <c r="R3" i="7"/>
  <c r="S3" i="7" s="1"/>
  <c r="Q3" i="7"/>
  <c r="H3" i="7"/>
  <c r="G3" i="7"/>
  <c r="BH29" i="2"/>
  <c r="AY29" i="2"/>
  <c r="DJ29" i="5"/>
  <c r="DI29" i="5"/>
  <c r="DA29" i="5"/>
  <c r="CZ29" i="5"/>
  <c r="CR29" i="5"/>
  <c r="CQ29" i="5"/>
  <c r="CI29" i="5"/>
  <c r="CH29" i="5"/>
  <c r="BZ29" i="5"/>
  <c r="BY29" i="5"/>
  <c r="BR29" i="5"/>
  <c r="BQ29" i="5"/>
  <c r="BI29" i="5"/>
  <c r="BH29" i="5"/>
  <c r="AZ29" i="5"/>
  <c r="AY29" i="5"/>
  <c r="AQ29" i="5"/>
  <c r="AP29" i="5"/>
  <c r="AH29" i="5"/>
  <c r="AG29" i="5"/>
  <c r="Y29" i="5"/>
  <c r="X29" i="5"/>
  <c r="P29" i="5"/>
  <c r="H29" i="5" s="1"/>
  <c r="O29" i="5"/>
  <c r="G29" i="5" s="1"/>
  <c r="DL27" i="5"/>
  <c r="DM27" i="5" s="1"/>
  <c r="DK27" i="5"/>
  <c r="DB27" i="5"/>
  <c r="DC27" i="5" s="1"/>
  <c r="DD27" i="5" s="1"/>
  <c r="CT27" i="5"/>
  <c r="CU27" i="5" s="1"/>
  <c r="CS27" i="5"/>
  <c r="CL27" i="5"/>
  <c r="CK27" i="5"/>
  <c r="CJ27" i="5"/>
  <c r="CB27" i="5"/>
  <c r="CC27" i="5" s="1"/>
  <c r="CA27" i="5"/>
  <c r="BS27" i="5"/>
  <c r="BT27" i="5" s="1"/>
  <c r="BU27" i="5" s="1"/>
  <c r="BL27" i="5"/>
  <c r="BK27" i="5"/>
  <c r="BJ27" i="5"/>
  <c r="BC27" i="5"/>
  <c r="BA27" i="5"/>
  <c r="BB27" i="5" s="1"/>
  <c r="AR27" i="5"/>
  <c r="AS27" i="5" s="1"/>
  <c r="AT27" i="5" s="1"/>
  <c r="AK27" i="5"/>
  <c r="AI27" i="5"/>
  <c r="AJ27" i="5" s="1"/>
  <c r="AA27" i="5"/>
  <c r="AB27" i="5" s="1"/>
  <c r="Z27" i="5"/>
  <c r="S27" i="5"/>
  <c r="R27" i="5"/>
  <c r="Q27" i="5"/>
  <c r="H27" i="5"/>
  <c r="G27" i="5"/>
  <c r="DK26" i="5"/>
  <c r="DL26" i="5" s="1"/>
  <c r="DM26" i="5" s="1"/>
  <c r="DD26" i="5"/>
  <c r="DB26" i="5"/>
  <c r="DC26" i="5" s="1"/>
  <c r="CT26" i="5"/>
  <c r="CU26" i="5" s="1"/>
  <c r="CS26" i="5"/>
  <c r="CJ26" i="5"/>
  <c r="CK26" i="5" s="1"/>
  <c r="CL26" i="5" s="1"/>
  <c r="CB26" i="5"/>
  <c r="CC26" i="5" s="1"/>
  <c r="CA26" i="5"/>
  <c r="BU26" i="5"/>
  <c r="BS26" i="5"/>
  <c r="BT26" i="5" s="1"/>
  <c r="BK26" i="5"/>
  <c r="BL26" i="5" s="1"/>
  <c r="BJ26" i="5"/>
  <c r="BA26" i="5"/>
  <c r="BB26" i="5" s="1"/>
  <c r="BC26" i="5" s="1"/>
  <c r="AS26" i="5"/>
  <c r="AT26" i="5" s="1"/>
  <c r="AR26" i="5"/>
  <c r="AI26" i="5"/>
  <c r="AJ26" i="5" s="1"/>
  <c r="AK26" i="5" s="1"/>
  <c r="AA26" i="5"/>
  <c r="AB26" i="5" s="1"/>
  <c r="Z26" i="5"/>
  <c r="Q26" i="5"/>
  <c r="R26" i="5" s="1"/>
  <c r="S26" i="5" s="1"/>
  <c r="H26" i="5"/>
  <c r="G26" i="5"/>
  <c r="DL25" i="5"/>
  <c r="DM25" i="5" s="1"/>
  <c r="DK25" i="5"/>
  <c r="DB25" i="5"/>
  <c r="DC25" i="5" s="1"/>
  <c r="DD25" i="5" s="1"/>
  <c r="CT25" i="5"/>
  <c r="CU25" i="5" s="1"/>
  <c r="CS25" i="5"/>
  <c r="CJ25" i="5"/>
  <c r="CK25" i="5" s="1"/>
  <c r="CL25" i="5" s="1"/>
  <c r="CB25" i="5"/>
  <c r="CC25" i="5" s="1"/>
  <c r="CA25" i="5"/>
  <c r="BS25" i="5"/>
  <c r="BT25" i="5" s="1"/>
  <c r="BU25" i="5" s="1"/>
  <c r="BL25" i="5"/>
  <c r="BK25" i="5"/>
  <c r="BJ25" i="5"/>
  <c r="BC25" i="5"/>
  <c r="BA25" i="5"/>
  <c r="BB25" i="5" s="1"/>
  <c r="AR25" i="5"/>
  <c r="AS25" i="5" s="1"/>
  <c r="AT25" i="5" s="1"/>
  <c r="AK25" i="5"/>
  <c r="AI25" i="5"/>
  <c r="AJ25" i="5" s="1"/>
  <c r="AA25" i="5"/>
  <c r="AB25" i="5" s="1"/>
  <c r="Z25" i="5"/>
  <c r="S25" i="5"/>
  <c r="I25" i="5" s="1"/>
  <c r="J25" i="5" s="1"/>
  <c r="R25" i="5"/>
  <c r="Q25" i="5"/>
  <c r="H25" i="5"/>
  <c r="G25" i="5"/>
  <c r="DL24" i="5"/>
  <c r="DM24" i="5" s="1"/>
  <c r="DK24" i="5"/>
  <c r="DD24" i="5"/>
  <c r="DB24" i="5"/>
  <c r="DC24" i="5" s="1"/>
  <c r="CT24" i="5"/>
  <c r="CU24" i="5" s="1"/>
  <c r="CS24" i="5"/>
  <c r="CL24" i="5"/>
  <c r="CK24" i="5"/>
  <c r="CJ24" i="5"/>
  <c r="CB24" i="5"/>
  <c r="CC24" i="5" s="1"/>
  <c r="CA24" i="5"/>
  <c r="BU24" i="5"/>
  <c r="BS24" i="5"/>
  <c r="BT24" i="5" s="1"/>
  <c r="BK24" i="5"/>
  <c r="BL24" i="5" s="1"/>
  <c r="BJ24" i="5"/>
  <c r="BC24" i="5"/>
  <c r="BA24" i="5"/>
  <c r="BB24" i="5" s="1"/>
  <c r="AS24" i="5"/>
  <c r="AT24" i="5" s="1"/>
  <c r="AR24" i="5"/>
  <c r="AI24" i="5"/>
  <c r="AJ24" i="5" s="1"/>
  <c r="AK24" i="5" s="1"/>
  <c r="AA24" i="5"/>
  <c r="AB24" i="5" s="1"/>
  <c r="Z24" i="5"/>
  <c r="Q24" i="5"/>
  <c r="R24" i="5" s="1"/>
  <c r="S24" i="5" s="1"/>
  <c r="H24" i="5"/>
  <c r="G24" i="5"/>
  <c r="DL23" i="5"/>
  <c r="DM23" i="5" s="1"/>
  <c r="DK23" i="5"/>
  <c r="DB23" i="5"/>
  <c r="DC23" i="5" s="1"/>
  <c r="DD23" i="5" s="1"/>
  <c r="CT23" i="5"/>
  <c r="CU23" i="5" s="1"/>
  <c r="CS23" i="5"/>
  <c r="CJ23" i="5"/>
  <c r="CK23" i="5" s="1"/>
  <c r="CL23" i="5" s="1"/>
  <c r="CB23" i="5"/>
  <c r="CC23" i="5" s="1"/>
  <c r="CA23" i="5"/>
  <c r="BS23" i="5"/>
  <c r="BT23" i="5" s="1"/>
  <c r="BU23" i="5" s="1"/>
  <c r="BL23" i="5"/>
  <c r="BK23" i="5"/>
  <c r="BJ23" i="5"/>
  <c r="BC23" i="5"/>
  <c r="BA23" i="5"/>
  <c r="BB23" i="5" s="1"/>
  <c r="AR23" i="5"/>
  <c r="AS23" i="5" s="1"/>
  <c r="AT23" i="5" s="1"/>
  <c r="AK23" i="5"/>
  <c r="AI23" i="5"/>
  <c r="AJ23" i="5" s="1"/>
  <c r="AA23" i="5"/>
  <c r="AB23" i="5" s="1"/>
  <c r="Z23" i="5"/>
  <c r="S23" i="5"/>
  <c r="I23" i="5" s="1"/>
  <c r="J23" i="5" s="1"/>
  <c r="R23" i="5"/>
  <c r="Q23" i="5"/>
  <c r="H23" i="5"/>
  <c r="G23" i="5"/>
  <c r="DK22" i="5"/>
  <c r="DL22" i="5" s="1"/>
  <c r="DM22" i="5" s="1"/>
  <c r="DD22" i="5"/>
  <c r="DB22" i="5"/>
  <c r="DC22" i="5" s="1"/>
  <c r="CT22" i="5"/>
  <c r="CU22" i="5" s="1"/>
  <c r="CS22" i="5"/>
  <c r="CL22" i="5"/>
  <c r="CK22" i="5"/>
  <c r="CJ22" i="5"/>
  <c r="CB22" i="5"/>
  <c r="CC22" i="5" s="1"/>
  <c r="CA22" i="5"/>
  <c r="BU22" i="5"/>
  <c r="BS22" i="5"/>
  <c r="BT22" i="5" s="1"/>
  <c r="BK22" i="5"/>
  <c r="BL22" i="5" s="1"/>
  <c r="BJ22" i="5"/>
  <c r="BA22" i="5"/>
  <c r="BB22" i="5" s="1"/>
  <c r="BC22" i="5" s="1"/>
  <c r="AS22" i="5"/>
  <c r="AT22" i="5" s="1"/>
  <c r="AR22" i="5"/>
  <c r="AK22" i="5"/>
  <c r="AI22" i="5"/>
  <c r="AJ22" i="5" s="1"/>
  <c r="AA22" i="5"/>
  <c r="AB22" i="5" s="1"/>
  <c r="Z22" i="5"/>
  <c r="Q22" i="5"/>
  <c r="R22" i="5" s="1"/>
  <c r="S22" i="5" s="1"/>
  <c r="I22" i="5" s="1"/>
  <c r="J22" i="5" s="1"/>
  <c r="H22" i="5"/>
  <c r="G22" i="5"/>
  <c r="DL21" i="5"/>
  <c r="DM21" i="5" s="1"/>
  <c r="DK21" i="5"/>
  <c r="DB21" i="5"/>
  <c r="DC21" i="5" s="1"/>
  <c r="DD21" i="5" s="1"/>
  <c r="CT21" i="5"/>
  <c r="CU21" i="5" s="1"/>
  <c r="CS21" i="5"/>
  <c r="CJ21" i="5"/>
  <c r="CK21" i="5" s="1"/>
  <c r="CL21" i="5" s="1"/>
  <c r="CB21" i="5"/>
  <c r="CC21" i="5" s="1"/>
  <c r="CA21" i="5"/>
  <c r="BS21" i="5"/>
  <c r="BT21" i="5" s="1"/>
  <c r="BU21" i="5" s="1"/>
  <c r="BL21" i="5"/>
  <c r="BK21" i="5"/>
  <c r="BJ21" i="5"/>
  <c r="BC21" i="5"/>
  <c r="BA21" i="5"/>
  <c r="BB21" i="5" s="1"/>
  <c r="AR21" i="5"/>
  <c r="AS21" i="5" s="1"/>
  <c r="AT21" i="5" s="1"/>
  <c r="AK21" i="5"/>
  <c r="AI21" i="5"/>
  <c r="AJ21" i="5" s="1"/>
  <c r="AA21" i="5"/>
  <c r="AB21" i="5" s="1"/>
  <c r="Z21" i="5"/>
  <c r="S21" i="5"/>
  <c r="I21" i="5" s="1"/>
  <c r="J21" i="5" s="1"/>
  <c r="R21" i="5"/>
  <c r="Q21" i="5"/>
  <c r="H21" i="5"/>
  <c r="G21" i="5"/>
  <c r="DL20" i="5"/>
  <c r="DM20" i="5" s="1"/>
  <c r="DK20" i="5"/>
  <c r="DD20" i="5"/>
  <c r="DB20" i="5"/>
  <c r="DC20" i="5" s="1"/>
  <c r="CT20" i="5"/>
  <c r="CU20" i="5" s="1"/>
  <c r="CS20" i="5"/>
  <c r="CL20" i="5"/>
  <c r="CK20" i="5"/>
  <c r="CJ20" i="5"/>
  <c r="CB20" i="5"/>
  <c r="CC20" i="5" s="1"/>
  <c r="CA20" i="5"/>
  <c r="BU20" i="5"/>
  <c r="BS20" i="5"/>
  <c r="BT20" i="5" s="1"/>
  <c r="BK20" i="5"/>
  <c r="BL20" i="5" s="1"/>
  <c r="BJ20" i="5"/>
  <c r="BC20" i="5"/>
  <c r="BA20" i="5"/>
  <c r="BB20" i="5" s="1"/>
  <c r="AS20" i="5"/>
  <c r="AT20" i="5" s="1"/>
  <c r="AR20" i="5"/>
  <c r="AI20" i="5"/>
  <c r="AJ20" i="5" s="1"/>
  <c r="AK20" i="5" s="1"/>
  <c r="AA20" i="5"/>
  <c r="AB20" i="5" s="1"/>
  <c r="Z20" i="5"/>
  <c r="Q20" i="5"/>
  <c r="R20" i="5" s="1"/>
  <c r="S20" i="5" s="1"/>
  <c r="H20" i="5"/>
  <c r="G20" i="5"/>
  <c r="DL19" i="5"/>
  <c r="DM19" i="5" s="1"/>
  <c r="DK19" i="5"/>
  <c r="DD19" i="5"/>
  <c r="DB19" i="5"/>
  <c r="DC19" i="5" s="1"/>
  <c r="CT19" i="5"/>
  <c r="CU19" i="5" s="1"/>
  <c r="CS19" i="5"/>
  <c r="CJ19" i="5"/>
  <c r="CK19" i="5" s="1"/>
  <c r="CL19" i="5" s="1"/>
  <c r="CB19" i="5"/>
  <c r="CC19" i="5" s="1"/>
  <c r="CA19" i="5"/>
  <c r="BS19" i="5"/>
  <c r="BT19" i="5" s="1"/>
  <c r="BU19" i="5" s="1"/>
  <c r="BL19" i="5"/>
  <c r="BK19" i="5"/>
  <c r="BJ19" i="5"/>
  <c r="BC19" i="5"/>
  <c r="BA19" i="5"/>
  <c r="BB19" i="5" s="1"/>
  <c r="AS19" i="5"/>
  <c r="AT19" i="5" s="1"/>
  <c r="AR19" i="5"/>
  <c r="AK19" i="5"/>
  <c r="AI19" i="5"/>
  <c r="AJ19" i="5" s="1"/>
  <c r="AA19" i="5"/>
  <c r="AB19" i="5" s="1"/>
  <c r="Z19" i="5"/>
  <c r="S19" i="5"/>
  <c r="R19" i="5"/>
  <c r="Q19" i="5"/>
  <c r="H19" i="5"/>
  <c r="G19" i="5"/>
  <c r="DK18" i="5"/>
  <c r="DL18" i="5" s="1"/>
  <c r="DM18" i="5" s="1"/>
  <c r="DD18" i="5"/>
  <c r="DB18" i="5"/>
  <c r="DC18" i="5" s="1"/>
  <c r="CT18" i="5"/>
  <c r="CU18" i="5" s="1"/>
  <c r="CS18" i="5"/>
  <c r="CL18" i="5"/>
  <c r="CK18" i="5"/>
  <c r="CJ18" i="5"/>
  <c r="CB18" i="5"/>
  <c r="CC18" i="5" s="1"/>
  <c r="CA18" i="5"/>
  <c r="BU18" i="5"/>
  <c r="BS18" i="5"/>
  <c r="BT18" i="5" s="1"/>
  <c r="BK18" i="5"/>
  <c r="BL18" i="5" s="1"/>
  <c r="BJ18" i="5"/>
  <c r="BA18" i="5"/>
  <c r="BB18" i="5" s="1"/>
  <c r="BC18" i="5" s="1"/>
  <c r="AS18" i="5"/>
  <c r="AT18" i="5" s="1"/>
  <c r="AR18" i="5"/>
  <c r="AK18" i="5"/>
  <c r="AI18" i="5"/>
  <c r="AJ18" i="5" s="1"/>
  <c r="AA18" i="5"/>
  <c r="AB18" i="5" s="1"/>
  <c r="Z18" i="5"/>
  <c r="Q18" i="5"/>
  <c r="R18" i="5" s="1"/>
  <c r="S18" i="5" s="1"/>
  <c r="H18" i="5"/>
  <c r="G18" i="5"/>
  <c r="DL17" i="5"/>
  <c r="DM17" i="5" s="1"/>
  <c r="DK17" i="5"/>
  <c r="DB17" i="5"/>
  <c r="DC17" i="5" s="1"/>
  <c r="DD17" i="5" s="1"/>
  <c r="CT17" i="5"/>
  <c r="CU17" i="5" s="1"/>
  <c r="CS17" i="5"/>
  <c r="CJ17" i="5"/>
  <c r="CK17" i="5" s="1"/>
  <c r="CL17" i="5" s="1"/>
  <c r="CB17" i="5"/>
  <c r="CC17" i="5" s="1"/>
  <c r="CA17" i="5"/>
  <c r="BS17" i="5"/>
  <c r="BT17" i="5" s="1"/>
  <c r="BU17" i="5" s="1"/>
  <c r="BL17" i="5"/>
  <c r="BK17" i="5"/>
  <c r="BJ17" i="5"/>
  <c r="BC17" i="5"/>
  <c r="BA17" i="5"/>
  <c r="BB17" i="5" s="1"/>
  <c r="AR17" i="5"/>
  <c r="AS17" i="5" s="1"/>
  <c r="AT17" i="5" s="1"/>
  <c r="AK17" i="5"/>
  <c r="AI17" i="5"/>
  <c r="AJ17" i="5" s="1"/>
  <c r="AA17" i="5"/>
  <c r="AB17" i="5" s="1"/>
  <c r="Z17" i="5"/>
  <c r="S17" i="5"/>
  <c r="R17" i="5"/>
  <c r="Q17" i="5"/>
  <c r="H17" i="5"/>
  <c r="G17" i="5"/>
  <c r="DL16" i="5"/>
  <c r="DM16" i="5" s="1"/>
  <c r="DK16" i="5"/>
  <c r="DD16" i="5"/>
  <c r="DB16" i="5"/>
  <c r="DC16" i="5" s="1"/>
  <c r="CT16" i="5"/>
  <c r="CU16" i="5" s="1"/>
  <c r="CS16" i="5"/>
  <c r="CL16" i="5"/>
  <c r="CK16" i="5"/>
  <c r="CJ16" i="5"/>
  <c r="CB16" i="5"/>
  <c r="CC16" i="5" s="1"/>
  <c r="CA16" i="5"/>
  <c r="BU16" i="5"/>
  <c r="BS16" i="5"/>
  <c r="BT16" i="5" s="1"/>
  <c r="BK16" i="5"/>
  <c r="BL16" i="5" s="1"/>
  <c r="BJ16" i="5"/>
  <c r="BC16" i="5"/>
  <c r="BA16" i="5"/>
  <c r="BB16" i="5" s="1"/>
  <c r="AS16" i="5"/>
  <c r="AT16" i="5" s="1"/>
  <c r="AR16" i="5"/>
  <c r="AI16" i="5"/>
  <c r="AJ16" i="5" s="1"/>
  <c r="AK16" i="5" s="1"/>
  <c r="AA16" i="5"/>
  <c r="AB16" i="5" s="1"/>
  <c r="Z16" i="5"/>
  <c r="Q16" i="5"/>
  <c r="R16" i="5" s="1"/>
  <c r="S16" i="5" s="1"/>
  <c r="H16" i="5"/>
  <c r="G16" i="5"/>
  <c r="DL15" i="5"/>
  <c r="DM15" i="5" s="1"/>
  <c r="DK15" i="5"/>
  <c r="DD15" i="5"/>
  <c r="DB15" i="5"/>
  <c r="DC15" i="5" s="1"/>
  <c r="CT15" i="5"/>
  <c r="CU15" i="5" s="1"/>
  <c r="CS15" i="5"/>
  <c r="CJ15" i="5"/>
  <c r="CK15" i="5" s="1"/>
  <c r="CL15" i="5" s="1"/>
  <c r="CB15" i="5"/>
  <c r="CC15" i="5" s="1"/>
  <c r="CA15" i="5"/>
  <c r="BS15" i="5"/>
  <c r="BT15" i="5" s="1"/>
  <c r="BU15" i="5" s="1"/>
  <c r="BL15" i="5"/>
  <c r="BK15" i="5"/>
  <c r="BJ15" i="5"/>
  <c r="BC15" i="5"/>
  <c r="BA15" i="5"/>
  <c r="BB15" i="5" s="1"/>
  <c r="AS15" i="5"/>
  <c r="AT15" i="5" s="1"/>
  <c r="AR15" i="5"/>
  <c r="AK15" i="5"/>
  <c r="AI15" i="5"/>
  <c r="AJ15" i="5" s="1"/>
  <c r="AA15" i="5"/>
  <c r="AB15" i="5" s="1"/>
  <c r="Z15" i="5"/>
  <c r="S15" i="5"/>
  <c r="R15" i="5"/>
  <c r="Q15" i="5"/>
  <c r="H15" i="5"/>
  <c r="G15" i="5"/>
  <c r="DK14" i="5"/>
  <c r="DL14" i="5" s="1"/>
  <c r="DM14" i="5" s="1"/>
  <c r="DD14" i="5"/>
  <c r="DB14" i="5"/>
  <c r="DC14" i="5" s="1"/>
  <c r="CT14" i="5"/>
  <c r="CU14" i="5" s="1"/>
  <c r="CS14" i="5"/>
  <c r="CL14" i="5"/>
  <c r="CK14" i="5"/>
  <c r="CJ14" i="5"/>
  <c r="CB14" i="5"/>
  <c r="CC14" i="5" s="1"/>
  <c r="CA14" i="5"/>
  <c r="BU14" i="5"/>
  <c r="BS14" i="5"/>
  <c r="BT14" i="5" s="1"/>
  <c r="BK14" i="5"/>
  <c r="BL14" i="5" s="1"/>
  <c r="BJ14" i="5"/>
  <c r="BA14" i="5"/>
  <c r="BB14" i="5" s="1"/>
  <c r="BC14" i="5" s="1"/>
  <c r="AS14" i="5"/>
  <c r="AT14" i="5" s="1"/>
  <c r="AR14" i="5"/>
  <c r="AK14" i="5"/>
  <c r="AI14" i="5"/>
  <c r="AJ14" i="5" s="1"/>
  <c r="AA14" i="5"/>
  <c r="AB14" i="5" s="1"/>
  <c r="Z14" i="5"/>
  <c r="Q14" i="5"/>
  <c r="R14" i="5" s="1"/>
  <c r="S14" i="5" s="1"/>
  <c r="I14" i="5" s="1"/>
  <c r="J14" i="5" s="1"/>
  <c r="H14" i="5"/>
  <c r="G14" i="5"/>
  <c r="DL13" i="5"/>
  <c r="DM13" i="5" s="1"/>
  <c r="DK13" i="5"/>
  <c r="DB13" i="5"/>
  <c r="DC13" i="5" s="1"/>
  <c r="DD13" i="5" s="1"/>
  <c r="CU13" i="5"/>
  <c r="CT13" i="5"/>
  <c r="CS13" i="5"/>
  <c r="CK13" i="5"/>
  <c r="CL13" i="5" s="1"/>
  <c r="CJ13" i="5"/>
  <c r="CA13" i="5"/>
  <c r="CB13" i="5" s="1"/>
  <c r="CC13" i="5" s="1"/>
  <c r="BS13" i="5"/>
  <c r="BT13" i="5" s="1"/>
  <c r="BU13" i="5" s="1"/>
  <c r="BL13" i="5"/>
  <c r="BK13" i="5"/>
  <c r="BJ13" i="5"/>
  <c r="BA13" i="5"/>
  <c r="BB13" i="5" s="1"/>
  <c r="BC13" i="5" s="1"/>
  <c r="AR13" i="5"/>
  <c r="AS13" i="5" s="1"/>
  <c r="AT13" i="5" s="1"/>
  <c r="AK13" i="5"/>
  <c r="AI13" i="5"/>
  <c r="AJ13" i="5" s="1"/>
  <c r="AB13" i="5"/>
  <c r="AA13" i="5"/>
  <c r="Z13" i="5"/>
  <c r="Q13" i="5"/>
  <c r="R13" i="5" s="1"/>
  <c r="S13" i="5" s="1"/>
  <c r="H13" i="5"/>
  <c r="G13" i="5"/>
  <c r="DL12" i="5"/>
  <c r="DM12" i="5" s="1"/>
  <c r="DK12" i="5"/>
  <c r="DB12" i="5"/>
  <c r="DC12" i="5" s="1"/>
  <c r="DD12" i="5" s="1"/>
  <c r="CU12" i="5"/>
  <c r="CT12" i="5"/>
  <c r="CS12" i="5"/>
  <c r="CL12" i="5"/>
  <c r="CK12" i="5"/>
  <c r="CJ12" i="5"/>
  <c r="CA12" i="5"/>
  <c r="CB12" i="5" s="1"/>
  <c r="CC12" i="5" s="1"/>
  <c r="BU12" i="5"/>
  <c r="BS12" i="5"/>
  <c r="BT12" i="5" s="1"/>
  <c r="BK12" i="5"/>
  <c r="BL12" i="5" s="1"/>
  <c r="BJ12" i="5"/>
  <c r="BA12" i="5"/>
  <c r="BB12" i="5" s="1"/>
  <c r="BC12" i="5" s="1"/>
  <c r="AS12" i="5"/>
  <c r="AT12" i="5" s="1"/>
  <c r="AR12" i="5"/>
  <c r="AI12" i="5"/>
  <c r="AJ12" i="5" s="1"/>
  <c r="AK12" i="5" s="1"/>
  <c r="AB12" i="5"/>
  <c r="AA12" i="5"/>
  <c r="Z12" i="5"/>
  <c r="R12" i="5"/>
  <c r="S12" i="5" s="1"/>
  <c r="Q12" i="5"/>
  <c r="H12" i="5"/>
  <c r="G12" i="5"/>
  <c r="DK11" i="5"/>
  <c r="DL11" i="5" s="1"/>
  <c r="DM11" i="5" s="1"/>
  <c r="DB11" i="5"/>
  <c r="DC11" i="5" s="1"/>
  <c r="DD11" i="5" s="1"/>
  <c r="CU11" i="5"/>
  <c r="CT11" i="5"/>
  <c r="CS11" i="5"/>
  <c r="CJ11" i="5"/>
  <c r="CK11" i="5" s="1"/>
  <c r="CL11" i="5" s="1"/>
  <c r="CA11" i="5"/>
  <c r="CB11" i="5" s="1"/>
  <c r="CC11" i="5" s="1"/>
  <c r="BU11" i="5"/>
  <c r="BS11" i="5"/>
  <c r="BT11" i="5" s="1"/>
  <c r="BL11" i="5"/>
  <c r="BK11" i="5"/>
  <c r="BJ11" i="5"/>
  <c r="BA11" i="5"/>
  <c r="BB11" i="5" s="1"/>
  <c r="BC11" i="5" s="1"/>
  <c r="AS11" i="5"/>
  <c r="AT11" i="5" s="1"/>
  <c r="AR11" i="5"/>
  <c r="AK11" i="5"/>
  <c r="AI11" i="5"/>
  <c r="AJ11" i="5" s="1"/>
  <c r="AA11" i="5"/>
  <c r="AB11" i="5" s="1"/>
  <c r="Z11" i="5"/>
  <c r="S11" i="5"/>
  <c r="R11" i="5"/>
  <c r="Q11" i="5"/>
  <c r="H11" i="5"/>
  <c r="G11" i="5"/>
  <c r="DK10" i="5"/>
  <c r="DL10" i="5" s="1"/>
  <c r="DM10" i="5" s="1"/>
  <c r="DD10" i="5"/>
  <c r="DB10" i="5"/>
  <c r="DC10" i="5" s="1"/>
  <c r="CT10" i="5"/>
  <c r="CU10" i="5" s="1"/>
  <c r="CS10" i="5"/>
  <c r="CJ10" i="5"/>
  <c r="CK10" i="5" s="1"/>
  <c r="CL10" i="5" s="1"/>
  <c r="CB10" i="5"/>
  <c r="CC10" i="5" s="1"/>
  <c r="CA10" i="5"/>
  <c r="BS10" i="5"/>
  <c r="BT10" i="5" s="1"/>
  <c r="BU10" i="5" s="1"/>
  <c r="BL10" i="5"/>
  <c r="BK10" i="5"/>
  <c r="BJ10" i="5"/>
  <c r="BB10" i="5"/>
  <c r="BC10" i="5" s="1"/>
  <c r="BA10" i="5"/>
  <c r="AR10" i="5"/>
  <c r="AS10" i="5" s="1"/>
  <c r="AT10" i="5" s="1"/>
  <c r="AK10" i="5"/>
  <c r="AI10" i="5"/>
  <c r="AJ10" i="5" s="1"/>
  <c r="AA10" i="5"/>
  <c r="AB10" i="5" s="1"/>
  <c r="Z10" i="5"/>
  <c r="Q10" i="5"/>
  <c r="R10" i="5" s="1"/>
  <c r="S10" i="5" s="1"/>
  <c r="H10" i="5"/>
  <c r="G10" i="5"/>
  <c r="DK9" i="5"/>
  <c r="DL9" i="5" s="1"/>
  <c r="DM9" i="5" s="1"/>
  <c r="DD9" i="5"/>
  <c r="DB9" i="5"/>
  <c r="DC9" i="5" s="1"/>
  <c r="CU9" i="5"/>
  <c r="CT9" i="5"/>
  <c r="CS9" i="5"/>
  <c r="CJ9" i="5"/>
  <c r="CK9" i="5" s="1"/>
  <c r="CL9" i="5" s="1"/>
  <c r="CB9" i="5"/>
  <c r="CC9" i="5" s="1"/>
  <c r="CA9" i="5"/>
  <c r="BU9" i="5"/>
  <c r="BS9" i="5"/>
  <c r="BT9" i="5" s="1"/>
  <c r="BK9" i="5"/>
  <c r="BL9" i="5" s="1"/>
  <c r="BJ9" i="5"/>
  <c r="BC9" i="5"/>
  <c r="BB9" i="5"/>
  <c r="BA9" i="5"/>
  <c r="AS9" i="5"/>
  <c r="AT9" i="5" s="1"/>
  <c r="AR9" i="5"/>
  <c r="AI9" i="5"/>
  <c r="AJ9" i="5" s="1"/>
  <c r="AK9" i="5" s="1"/>
  <c r="AA9" i="5"/>
  <c r="AB9" i="5" s="1"/>
  <c r="Z9" i="5"/>
  <c r="R9" i="5"/>
  <c r="S9" i="5" s="1"/>
  <c r="Q9" i="5"/>
  <c r="H9" i="5"/>
  <c r="G9" i="5"/>
  <c r="DM8" i="5"/>
  <c r="DL8" i="5"/>
  <c r="DK8" i="5"/>
  <c r="DD8" i="5"/>
  <c r="DB8" i="5"/>
  <c r="DC8" i="5" s="1"/>
  <c r="CS8" i="5"/>
  <c r="CT8" i="5" s="1"/>
  <c r="CU8" i="5" s="1"/>
  <c r="CL8" i="5"/>
  <c r="CK8" i="5"/>
  <c r="CJ8" i="5"/>
  <c r="CB8" i="5"/>
  <c r="CC8" i="5" s="1"/>
  <c r="CA8" i="5"/>
  <c r="BS8" i="5"/>
  <c r="BT8" i="5" s="1"/>
  <c r="BU8" i="5" s="1"/>
  <c r="BL8" i="5"/>
  <c r="BK8" i="5"/>
  <c r="BJ8" i="5"/>
  <c r="BC8" i="5"/>
  <c r="BB8" i="5"/>
  <c r="BA8" i="5"/>
  <c r="AR8" i="5"/>
  <c r="AS8" i="5" s="1"/>
  <c r="AT8" i="5" s="1"/>
  <c r="AK8" i="5"/>
  <c r="AI8" i="5"/>
  <c r="AJ8" i="5" s="1"/>
  <c r="AB8" i="5"/>
  <c r="AA8" i="5"/>
  <c r="Z8" i="5"/>
  <c r="Q8" i="5"/>
  <c r="R8" i="5" s="1"/>
  <c r="S8" i="5" s="1"/>
  <c r="H8" i="5"/>
  <c r="G8" i="5"/>
  <c r="DK7" i="5"/>
  <c r="DL7" i="5" s="1"/>
  <c r="DM7" i="5" s="1"/>
  <c r="DB7" i="5"/>
  <c r="DC7" i="5" s="1"/>
  <c r="DD7" i="5" s="1"/>
  <c r="CS7" i="5"/>
  <c r="CT7" i="5" s="1"/>
  <c r="CU7" i="5" s="1"/>
  <c r="CJ7" i="5"/>
  <c r="CK7" i="5" s="1"/>
  <c r="CL7" i="5" s="1"/>
  <c r="CA7" i="5"/>
  <c r="CB7" i="5" s="1"/>
  <c r="CC7" i="5" s="1"/>
  <c r="BS7" i="5"/>
  <c r="BT7" i="5" s="1"/>
  <c r="BU7" i="5" s="1"/>
  <c r="BL7" i="5"/>
  <c r="BK7" i="5"/>
  <c r="BJ7" i="5"/>
  <c r="BB7" i="5"/>
  <c r="BC7" i="5" s="1"/>
  <c r="BA7" i="5"/>
  <c r="AS7" i="5"/>
  <c r="AT7" i="5" s="1"/>
  <c r="AR7" i="5"/>
  <c r="AI7" i="5"/>
  <c r="AJ7" i="5" s="1"/>
  <c r="AK7" i="5" s="1"/>
  <c r="AA7" i="5"/>
  <c r="AB7" i="5" s="1"/>
  <c r="Z7" i="5"/>
  <c r="R7" i="5"/>
  <c r="S7" i="5" s="1"/>
  <c r="Q7" i="5"/>
  <c r="H7" i="5"/>
  <c r="G7" i="5"/>
  <c r="DM6" i="5"/>
  <c r="DL6" i="5"/>
  <c r="DK6" i="5"/>
  <c r="DD6" i="5"/>
  <c r="DB6" i="5"/>
  <c r="DC6" i="5" s="1"/>
  <c r="CS6" i="5"/>
  <c r="CT6" i="5" s="1"/>
  <c r="CU6" i="5" s="1"/>
  <c r="CL6" i="5"/>
  <c r="CK6" i="5"/>
  <c r="CJ6" i="5"/>
  <c r="CC6" i="5"/>
  <c r="CB6" i="5"/>
  <c r="CA6" i="5"/>
  <c r="BS6" i="5"/>
  <c r="BT6" i="5" s="1"/>
  <c r="BU6" i="5" s="1"/>
  <c r="BJ6" i="5"/>
  <c r="BK6" i="5" s="1"/>
  <c r="BL6" i="5" s="1"/>
  <c r="BA6" i="5"/>
  <c r="BB6" i="5" s="1"/>
  <c r="BC6" i="5" s="1"/>
  <c r="AS6" i="5"/>
  <c r="AT6" i="5" s="1"/>
  <c r="AR6" i="5"/>
  <c r="AJ6" i="5"/>
  <c r="AK6" i="5" s="1"/>
  <c r="AI6" i="5"/>
  <c r="Z6" i="5"/>
  <c r="AA6" i="5" s="1"/>
  <c r="AB6" i="5" s="1"/>
  <c r="S6" i="5"/>
  <c r="R6" i="5"/>
  <c r="Q6" i="5"/>
  <c r="H6" i="5"/>
  <c r="G6" i="5"/>
  <c r="DL5" i="5"/>
  <c r="DM5" i="5" s="1"/>
  <c r="DK5" i="5"/>
  <c r="DC5" i="5"/>
  <c r="DD5" i="5" s="1"/>
  <c r="DB5" i="5"/>
  <c r="CS5" i="5"/>
  <c r="CT5" i="5" s="1"/>
  <c r="CU5" i="5" s="1"/>
  <c r="CL5" i="5"/>
  <c r="CK5" i="5"/>
  <c r="CJ5" i="5"/>
  <c r="CC5" i="5"/>
  <c r="CB5" i="5"/>
  <c r="CA5" i="5"/>
  <c r="BS5" i="5"/>
  <c r="BT5" i="5" s="1"/>
  <c r="BU5" i="5" s="1"/>
  <c r="BJ5" i="5"/>
  <c r="BK5" i="5" s="1"/>
  <c r="BL5" i="5" s="1"/>
  <c r="BA5" i="5"/>
  <c r="BB5" i="5" s="1"/>
  <c r="BC5" i="5" s="1"/>
  <c r="AS5" i="5"/>
  <c r="AT5" i="5" s="1"/>
  <c r="AR5" i="5"/>
  <c r="AJ5" i="5"/>
  <c r="AK5" i="5" s="1"/>
  <c r="AI5" i="5"/>
  <c r="Z5" i="5"/>
  <c r="AA5" i="5" s="1"/>
  <c r="AB5" i="5" s="1"/>
  <c r="S5" i="5"/>
  <c r="R5" i="5"/>
  <c r="Q5" i="5"/>
  <c r="H5" i="5"/>
  <c r="G5" i="5"/>
  <c r="DL4" i="5"/>
  <c r="DM4" i="5" s="1"/>
  <c r="DK4" i="5"/>
  <c r="DC4" i="5"/>
  <c r="DD4" i="5" s="1"/>
  <c r="DB4" i="5"/>
  <c r="CS4" i="5"/>
  <c r="CT4" i="5" s="1"/>
  <c r="CU4" i="5" s="1"/>
  <c r="CL4" i="5"/>
  <c r="CK4" i="5"/>
  <c r="CJ4" i="5"/>
  <c r="CC4" i="5"/>
  <c r="CB4" i="5"/>
  <c r="CA4" i="5"/>
  <c r="BS4" i="5"/>
  <c r="BT4" i="5" s="1"/>
  <c r="BU4" i="5" s="1"/>
  <c r="BJ4" i="5"/>
  <c r="BK4" i="5" s="1"/>
  <c r="BL4" i="5" s="1"/>
  <c r="BA4" i="5"/>
  <c r="BB4" i="5" s="1"/>
  <c r="BC4" i="5" s="1"/>
  <c r="AS4" i="5"/>
  <c r="AT4" i="5" s="1"/>
  <c r="AR4" i="5"/>
  <c r="AJ4" i="5"/>
  <c r="AK4" i="5" s="1"/>
  <c r="AI4" i="5"/>
  <c r="Z4" i="5"/>
  <c r="AA4" i="5" s="1"/>
  <c r="AB4" i="5" s="1"/>
  <c r="S4" i="5"/>
  <c r="R4" i="5"/>
  <c r="Q4" i="5"/>
  <c r="H4" i="5"/>
  <c r="G4" i="5"/>
  <c r="DL3" i="5"/>
  <c r="DM3" i="5" s="1"/>
  <c r="DK3" i="5"/>
  <c r="DC3" i="5"/>
  <c r="DD3" i="5" s="1"/>
  <c r="DB3" i="5"/>
  <c r="CS3" i="5"/>
  <c r="CT3" i="5" s="1"/>
  <c r="CU3" i="5" s="1"/>
  <c r="CL3" i="5"/>
  <c r="CK3" i="5"/>
  <c r="CJ3" i="5"/>
  <c r="CC3" i="5"/>
  <c r="CB3" i="5"/>
  <c r="CA3" i="5"/>
  <c r="BS3" i="5"/>
  <c r="BT3" i="5" s="1"/>
  <c r="BU3" i="5" s="1"/>
  <c r="BJ3" i="5"/>
  <c r="BK3" i="5" s="1"/>
  <c r="BL3" i="5" s="1"/>
  <c r="BA3" i="5"/>
  <c r="BB3" i="5" s="1"/>
  <c r="BC3" i="5" s="1"/>
  <c r="AS3" i="5"/>
  <c r="AT3" i="5" s="1"/>
  <c r="AR3" i="5"/>
  <c r="AJ3" i="5"/>
  <c r="AK3" i="5" s="1"/>
  <c r="AI3" i="5"/>
  <c r="Z3" i="5"/>
  <c r="AA3" i="5" s="1"/>
  <c r="AB3" i="5" s="1"/>
  <c r="S3" i="5"/>
  <c r="R3" i="5"/>
  <c r="Q3" i="5"/>
  <c r="H3" i="5"/>
  <c r="G3" i="5"/>
  <c r="C25" i="1"/>
  <c r="C26" i="1" s="1"/>
  <c r="J48" i="1"/>
  <c r="J47" i="1"/>
  <c r="J46" i="1"/>
  <c r="J45" i="1"/>
  <c r="C43" i="1"/>
  <c r="C44" i="1" s="1"/>
  <c r="DI29" i="2"/>
  <c r="DJ29" i="2"/>
  <c r="CZ29" i="2"/>
  <c r="DA29" i="2"/>
  <c r="CQ29" i="2"/>
  <c r="CR29" i="2"/>
  <c r="CI29" i="2"/>
  <c r="CH29" i="2"/>
  <c r="BY29" i="2"/>
  <c r="BZ29" i="2"/>
  <c r="BQ29" i="2"/>
  <c r="BR29" i="2"/>
  <c r="BI29" i="2"/>
  <c r="AZ29" i="2"/>
  <c r="AP29" i="2"/>
  <c r="AQ29" i="2"/>
  <c r="O29" i="2"/>
  <c r="AG29" i="2"/>
  <c r="Y29" i="2"/>
  <c r="X29" i="2"/>
  <c r="S36" i="9" l="1"/>
  <c r="S34" i="9"/>
  <c r="S35" i="9"/>
  <c r="U35" i="9"/>
  <c r="U36" i="9"/>
  <c r="U34" i="9"/>
  <c r="U37" i="9" s="1"/>
  <c r="W34" i="9"/>
  <c r="W36" i="9"/>
  <c r="W35" i="9"/>
  <c r="R36" i="9"/>
  <c r="R34" i="9"/>
  <c r="R37" i="9" s="1"/>
  <c r="R35" i="9"/>
  <c r="Q35" i="9"/>
  <c r="Q36" i="9"/>
  <c r="Q34" i="9"/>
  <c r="T35" i="9"/>
  <c r="T36" i="9"/>
  <c r="T34" i="9"/>
  <c r="T37" i="9" s="1"/>
  <c r="K36" i="9"/>
  <c r="K34" i="9"/>
  <c r="K35" i="9"/>
  <c r="M36" i="9"/>
  <c r="M34" i="9"/>
  <c r="M35" i="9"/>
  <c r="L36" i="9"/>
  <c r="L34" i="9"/>
  <c r="L35" i="9"/>
  <c r="V35" i="9"/>
  <c r="V36" i="9"/>
  <c r="V34" i="9"/>
  <c r="N29" i="9"/>
  <c r="N30" i="9" s="1"/>
  <c r="N33" i="9" s="1"/>
  <c r="J29" i="9"/>
  <c r="P34" i="9"/>
  <c r="P37" i="9" s="1"/>
  <c r="P35" i="9"/>
  <c r="P36" i="9"/>
  <c r="O35" i="9"/>
  <c r="O34" i="9"/>
  <c r="O36" i="9"/>
  <c r="I30" i="8"/>
  <c r="H30" i="8"/>
  <c r="G30" i="8"/>
  <c r="F30" i="8"/>
  <c r="E30" i="8"/>
  <c r="H17" i="8"/>
  <c r="D17" i="8"/>
  <c r="G17" i="8"/>
  <c r="F17" i="8"/>
  <c r="E17" i="8"/>
  <c r="D30" i="8"/>
  <c r="I17" i="8"/>
  <c r="I50" i="8"/>
  <c r="H50" i="8"/>
  <c r="G50" i="8"/>
  <c r="F50" i="8"/>
  <c r="E50" i="8"/>
  <c r="D18" i="8"/>
  <c r="I27" i="8"/>
  <c r="H27" i="8"/>
  <c r="G27" i="8"/>
  <c r="F27" i="8"/>
  <c r="G41" i="8"/>
  <c r="D50" i="8"/>
  <c r="E18" i="8"/>
  <c r="D27" i="8"/>
  <c r="E27" i="8"/>
  <c r="I13" i="8"/>
  <c r="H13" i="8"/>
  <c r="G13" i="8"/>
  <c r="F13" i="8"/>
  <c r="E13" i="8"/>
  <c r="H18" i="8"/>
  <c r="D13" i="8"/>
  <c r="D38" i="8"/>
  <c r="D41" i="8"/>
  <c r="F18" i="8"/>
  <c r="D47" i="8"/>
  <c r="I18" i="8"/>
  <c r="F41" i="8"/>
  <c r="I14" i="8"/>
  <c r="G14" i="8"/>
  <c r="F14" i="8"/>
  <c r="E14" i="8"/>
  <c r="H14" i="8"/>
  <c r="I24" i="8"/>
  <c r="H24" i="8"/>
  <c r="G24" i="8"/>
  <c r="E38" i="8"/>
  <c r="D14" i="8"/>
  <c r="D24" i="8"/>
  <c r="F38" i="8"/>
  <c r="I10" i="8"/>
  <c r="H10" i="8"/>
  <c r="G10" i="8"/>
  <c r="F10" i="8"/>
  <c r="E24" i="8"/>
  <c r="G38" i="8"/>
  <c r="D10" i="8"/>
  <c r="D15" i="8"/>
  <c r="F24" i="8"/>
  <c r="H38" i="8"/>
  <c r="I44" i="8"/>
  <c r="H44" i="8"/>
  <c r="G44" i="8"/>
  <c r="I47" i="8"/>
  <c r="H47" i="8"/>
  <c r="G47" i="8"/>
  <c r="F47" i="8"/>
  <c r="I7" i="8"/>
  <c r="H7" i="8"/>
  <c r="G7" i="8"/>
  <c r="I41" i="8"/>
  <c r="H41" i="8"/>
  <c r="I33" i="8"/>
  <c r="H33" i="8"/>
  <c r="G33" i="8"/>
  <c r="F33" i="8"/>
  <c r="E33" i="8"/>
  <c r="D33" i="8"/>
  <c r="D7" i="8"/>
  <c r="I34" i="8"/>
  <c r="G34" i="8"/>
  <c r="F34" i="8"/>
  <c r="D34" i="8"/>
  <c r="H34" i="8"/>
  <c r="E34" i="8"/>
  <c r="E7" i="8"/>
  <c r="H15" i="8"/>
  <c r="D21" i="8"/>
  <c r="F7" i="8"/>
  <c r="E21" i="8"/>
  <c r="D35" i="8"/>
  <c r="I53" i="8"/>
  <c r="H53" i="8"/>
  <c r="G53" i="8"/>
  <c r="F53" i="8"/>
  <c r="E53" i="8"/>
  <c r="D53" i="8"/>
  <c r="H16" i="8"/>
  <c r="G16" i="8"/>
  <c r="F16" i="8"/>
  <c r="E16" i="8"/>
  <c r="D16" i="8"/>
  <c r="F21" i="8"/>
  <c r="I54" i="8"/>
  <c r="F54" i="8"/>
  <c r="E54" i="8"/>
  <c r="H54" i="8"/>
  <c r="G54" i="8"/>
  <c r="D54" i="8"/>
  <c r="D36" i="8"/>
  <c r="D19" i="8"/>
  <c r="E36" i="8"/>
  <c r="D39" i="8"/>
  <c r="E19" i="8"/>
  <c r="D22" i="8"/>
  <c r="F36" i="8"/>
  <c r="E39" i="8"/>
  <c r="D42" i="8"/>
  <c r="D5" i="8"/>
  <c r="F19" i="8"/>
  <c r="E22" i="8"/>
  <c r="D25" i="8"/>
  <c r="G36" i="8"/>
  <c r="F39" i="8"/>
  <c r="E42" i="8"/>
  <c r="D45" i="8"/>
  <c r="E37" i="8"/>
  <c r="D40" i="8"/>
  <c r="E40" i="8"/>
  <c r="D6" i="8"/>
  <c r="F20" i="8"/>
  <c r="E23" i="8"/>
  <c r="D26" i="8"/>
  <c r="G37" i="8"/>
  <c r="F40" i="8"/>
  <c r="E43" i="8"/>
  <c r="D46" i="8"/>
  <c r="D37" i="8"/>
  <c r="D20" i="8"/>
  <c r="E20" i="8"/>
  <c r="D23" i="8"/>
  <c r="F37" i="8"/>
  <c r="D43" i="8"/>
  <c r="H29" i="7"/>
  <c r="I26" i="7"/>
  <c r="J26" i="7" s="1"/>
  <c r="G29" i="7"/>
  <c r="I6" i="7"/>
  <c r="I5" i="7"/>
  <c r="I4" i="7"/>
  <c r="I3" i="7"/>
  <c r="I10" i="7"/>
  <c r="I9" i="7"/>
  <c r="I12" i="7"/>
  <c r="I20" i="7"/>
  <c r="I7" i="7"/>
  <c r="I16" i="7"/>
  <c r="I13" i="7"/>
  <c r="I17" i="7"/>
  <c r="I21" i="7"/>
  <c r="I8" i="7"/>
  <c r="I27" i="7"/>
  <c r="I14" i="7"/>
  <c r="I18" i="7"/>
  <c r="I22" i="7"/>
  <c r="J22" i="7" s="1"/>
  <c r="I23" i="7"/>
  <c r="I24" i="7"/>
  <c r="I25" i="7"/>
  <c r="I11" i="7"/>
  <c r="I15" i="7"/>
  <c r="I19" i="7"/>
  <c r="I13" i="5"/>
  <c r="J13" i="5" s="1"/>
  <c r="I4" i="5"/>
  <c r="J4" i="5" s="1"/>
  <c r="I17" i="5"/>
  <c r="J17" i="5" s="1"/>
  <c r="I19" i="5"/>
  <c r="J19" i="5" s="1"/>
  <c r="I20" i="5"/>
  <c r="J20" i="5" s="1"/>
  <c r="I8" i="5"/>
  <c r="J8" i="5" s="1"/>
  <c r="I24" i="5"/>
  <c r="J24" i="5" s="1"/>
  <c r="I27" i="5"/>
  <c r="J27" i="5" s="1"/>
  <c r="I12" i="5"/>
  <c r="J12" i="5" s="1"/>
  <c r="I3" i="5"/>
  <c r="J3" i="5" s="1"/>
  <c r="I26" i="5"/>
  <c r="J26" i="5" s="1"/>
  <c r="I9" i="5"/>
  <c r="J9" i="5" s="1"/>
  <c r="I10" i="5"/>
  <c r="J10" i="5" s="1"/>
  <c r="I11" i="5"/>
  <c r="J11" i="5" s="1"/>
  <c r="I15" i="5"/>
  <c r="J15" i="5" s="1"/>
  <c r="I16" i="5"/>
  <c r="J16" i="5" s="1"/>
  <c r="I5" i="5"/>
  <c r="J5" i="5" s="1"/>
  <c r="I6" i="5"/>
  <c r="J6" i="5" s="1"/>
  <c r="I7" i="5"/>
  <c r="J7" i="5" s="1"/>
  <c r="I18" i="5"/>
  <c r="J18" i="5" s="1"/>
  <c r="J49" i="1"/>
  <c r="J50" i="1" s="1"/>
  <c r="C54" i="1" s="1"/>
  <c r="D35" i="1"/>
  <c r="D54" i="1"/>
  <c r="L37" i="9" l="1"/>
  <c r="K37" i="9"/>
  <c r="Q37" i="9"/>
  <c r="M37" i="9"/>
  <c r="O37" i="9"/>
  <c r="W37" i="9"/>
  <c r="S37" i="9"/>
  <c r="C35" i="9"/>
  <c r="E35" i="9" s="1"/>
  <c r="J30" i="9"/>
  <c r="J33" i="9" s="1"/>
  <c r="N36" i="9"/>
  <c r="N35" i="9"/>
  <c r="N34" i="9"/>
  <c r="N37" i="9" s="1"/>
  <c r="V37" i="9"/>
  <c r="J18" i="7"/>
  <c r="J9" i="7"/>
  <c r="J11" i="7"/>
  <c r="J8" i="7"/>
  <c r="J7" i="7"/>
  <c r="J6" i="7"/>
  <c r="J19" i="7"/>
  <c r="J14" i="7"/>
  <c r="J20" i="7"/>
  <c r="J15" i="7"/>
  <c r="J27" i="7"/>
  <c r="J12" i="7"/>
  <c r="J25" i="7"/>
  <c r="J21" i="7"/>
  <c r="J10" i="7"/>
  <c r="J24" i="7"/>
  <c r="J17" i="7"/>
  <c r="J3" i="7"/>
  <c r="J23" i="7"/>
  <c r="J13" i="7"/>
  <c r="J4" i="7"/>
  <c r="J16" i="7"/>
  <c r="J5" i="7"/>
  <c r="E54" i="1"/>
  <c r="H29" i="1"/>
  <c r="I27" i="1"/>
  <c r="L27" i="1" s="1"/>
  <c r="I28" i="1"/>
  <c r="J28" i="1" s="1"/>
  <c r="I26" i="1"/>
  <c r="K26" i="1" s="1"/>
  <c r="J36" i="9" l="1"/>
  <c r="J34" i="9"/>
  <c r="J35" i="9"/>
  <c r="J26" i="1"/>
  <c r="J27" i="1"/>
  <c r="K28" i="1"/>
  <c r="J37" i="9" l="1"/>
  <c r="J29" i="1"/>
  <c r="C35" i="1" s="1"/>
  <c r="E35" i="1" s="1"/>
  <c r="G29" i="2"/>
  <c r="AH29" i="2"/>
  <c r="P29" i="2"/>
  <c r="DK27" i="2"/>
  <c r="DL27" i="2" s="1"/>
  <c r="DM27" i="2" s="1"/>
  <c r="DB27" i="2"/>
  <c r="DC27" i="2" s="1"/>
  <c r="DD27" i="2" s="1"/>
  <c r="CS27" i="2"/>
  <c r="CT27" i="2" s="1"/>
  <c r="CU27" i="2" s="1"/>
  <c r="CJ27" i="2"/>
  <c r="CK27" i="2" s="1"/>
  <c r="CL27" i="2" s="1"/>
  <c r="CA27" i="2"/>
  <c r="CB27" i="2" s="1"/>
  <c r="CC27" i="2" s="1"/>
  <c r="BS27" i="2"/>
  <c r="BT27" i="2" s="1"/>
  <c r="BU27" i="2" s="1"/>
  <c r="BJ27" i="2"/>
  <c r="BK27" i="2" s="1"/>
  <c r="BL27" i="2" s="1"/>
  <c r="BA27" i="2"/>
  <c r="BB27" i="2" s="1"/>
  <c r="BC27" i="2" s="1"/>
  <c r="AR27" i="2"/>
  <c r="AS27" i="2" s="1"/>
  <c r="AT27" i="2" s="1"/>
  <c r="AI27" i="2"/>
  <c r="AJ27" i="2" s="1"/>
  <c r="AK27" i="2" s="1"/>
  <c r="Z27" i="2"/>
  <c r="AA27" i="2" s="1"/>
  <c r="AB27" i="2" s="1"/>
  <c r="Q27" i="2"/>
  <c r="R27" i="2" s="1"/>
  <c r="S27" i="2" s="1"/>
  <c r="DK26" i="2"/>
  <c r="DL26" i="2" s="1"/>
  <c r="DM26" i="2" s="1"/>
  <c r="DB26" i="2"/>
  <c r="DC26" i="2" s="1"/>
  <c r="DD26" i="2" s="1"/>
  <c r="CS26" i="2"/>
  <c r="CT26" i="2" s="1"/>
  <c r="CU26" i="2" s="1"/>
  <c r="CJ26" i="2"/>
  <c r="CK26" i="2" s="1"/>
  <c r="CL26" i="2" s="1"/>
  <c r="CA26" i="2"/>
  <c r="CB26" i="2" s="1"/>
  <c r="CC26" i="2" s="1"/>
  <c r="BS26" i="2"/>
  <c r="BT26" i="2" s="1"/>
  <c r="BU26" i="2" s="1"/>
  <c r="BJ26" i="2"/>
  <c r="BK26" i="2" s="1"/>
  <c r="BL26" i="2" s="1"/>
  <c r="BA26" i="2"/>
  <c r="BB26" i="2" s="1"/>
  <c r="BC26" i="2" s="1"/>
  <c r="AR26" i="2"/>
  <c r="AS26" i="2" s="1"/>
  <c r="AT26" i="2" s="1"/>
  <c r="AI26" i="2"/>
  <c r="AJ26" i="2" s="1"/>
  <c r="AK26" i="2" s="1"/>
  <c r="Z26" i="2"/>
  <c r="AA26" i="2" s="1"/>
  <c r="AB26" i="2" s="1"/>
  <c r="Q26" i="2"/>
  <c r="R26" i="2" s="1"/>
  <c r="S26" i="2" s="1"/>
  <c r="DK25" i="2"/>
  <c r="DL25" i="2" s="1"/>
  <c r="DM25" i="2" s="1"/>
  <c r="DB25" i="2"/>
  <c r="DC25" i="2" s="1"/>
  <c r="DD25" i="2" s="1"/>
  <c r="CS25" i="2"/>
  <c r="CT25" i="2" s="1"/>
  <c r="CU25" i="2" s="1"/>
  <c r="CJ25" i="2"/>
  <c r="CK25" i="2" s="1"/>
  <c r="CL25" i="2" s="1"/>
  <c r="CA25" i="2"/>
  <c r="CB25" i="2" s="1"/>
  <c r="CC25" i="2" s="1"/>
  <c r="BS25" i="2"/>
  <c r="BT25" i="2" s="1"/>
  <c r="BU25" i="2" s="1"/>
  <c r="BJ25" i="2"/>
  <c r="BK25" i="2" s="1"/>
  <c r="BL25" i="2" s="1"/>
  <c r="BA25" i="2"/>
  <c r="BB25" i="2" s="1"/>
  <c r="BC25" i="2" s="1"/>
  <c r="AR25" i="2"/>
  <c r="AS25" i="2" s="1"/>
  <c r="AT25" i="2" s="1"/>
  <c r="AI25" i="2"/>
  <c r="AJ25" i="2" s="1"/>
  <c r="AK25" i="2" s="1"/>
  <c r="Z25" i="2"/>
  <c r="AA25" i="2" s="1"/>
  <c r="AB25" i="2" s="1"/>
  <c r="Q25" i="2"/>
  <c r="R25" i="2" s="1"/>
  <c r="S25" i="2" s="1"/>
  <c r="DK24" i="2"/>
  <c r="DL24" i="2" s="1"/>
  <c r="DM24" i="2" s="1"/>
  <c r="DB24" i="2"/>
  <c r="DC24" i="2" s="1"/>
  <c r="DD24" i="2" s="1"/>
  <c r="CS24" i="2"/>
  <c r="CT24" i="2" s="1"/>
  <c r="CU24" i="2" s="1"/>
  <c r="CJ24" i="2"/>
  <c r="CK24" i="2" s="1"/>
  <c r="CL24" i="2" s="1"/>
  <c r="CA24" i="2"/>
  <c r="CB24" i="2" s="1"/>
  <c r="CC24" i="2" s="1"/>
  <c r="BS24" i="2"/>
  <c r="BT24" i="2" s="1"/>
  <c r="BU24" i="2" s="1"/>
  <c r="BJ24" i="2"/>
  <c r="BK24" i="2" s="1"/>
  <c r="BL24" i="2" s="1"/>
  <c r="BA24" i="2"/>
  <c r="BB24" i="2" s="1"/>
  <c r="BC24" i="2" s="1"/>
  <c r="AR24" i="2"/>
  <c r="AS24" i="2" s="1"/>
  <c r="AT24" i="2" s="1"/>
  <c r="AI24" i="2"/>
  <c r="AJ24" i="2" s="1"/>
  <c r="AK24" i="2" s="1"/>
  <c r="Z24" i="2"/>
  <c r="AA24" i="2" s="1"/>
  <c r="AB24" i="2" s="1"/>
  <c r="Q24" i="2"/>
  <c r="R24" i="2" s="1"/>
  <c r="S24" i="2" s="1"/>
  <c r="DK23" i="2"/>
  <c r="DL23" i="2" s="1"/>
  <c r="DM23" i="2" s="1"/>
  <c r="DB23" i="2"/>
  <c r="DC23" i="2" s="1"/>
  <c r="DD23" i="2" s="1"/>
  <c r="CS23" i="2"/>
  <c r="CT23" i="2" s="1"/>
  <c r="CU23" i="2" s="1"/>
  <c r="CJ23" i="2"/>
  <c r="CK23" i="2" s="1"/>
  <c r="CL23" i="2" s="1"/>
  <c r="CA23" i="2"/>
  <c r="CB23" i="2" s="1"/>
  <c r="CC23" i="2" s="1"/>
  <c r="BS23" i="2"/>
  <c r="BT23" i="2" s="1"/>
  <c r="BU23" i="2" s="1"/>
  <c r="BJ23" i="2"/>
  <c r="BK23" i="2" s="1"/>
  <c r="BL23" i="2" s="1"/>
  <c r="BA23" i="2"/>
  <c r="BB23" i="2" s="1"/>
  <c r="BC23" i="2" s="1"/>
  <c r="AR23" i="2"/>
  <c r="AS23" i="2" s="1"/>
  <c r="AT23" i="2" s="1"/>
  <c r="AI23" i="2"/>
  <c r="AJ23" i="2" s="1"/>
  <c r="AK23" i="2" s="1"/>
  <c r="Z23" i="2"/>
  <c r="AA23" i="2" s="1"/>
  <c r="AB23" i="2" s="1"/>
  <c r="Q23" i="2"/>
  <c r="R23" i="2" s="1"/>
  <c r="S23" i="2" s="1"/>
  <c r="DK22" i="2"/>
  <c r="DL22" i="2" s="1"/>
  <c r="DM22" i="2" s="1"/>
  <c r="DB22" i="2"/>
  <c r="DC22" i="2" s="1"/>
  <c r="DD22" i="2" s="1"/>
  <c r="CS22" i="2"/>
  <c r="CT22" i="2" s="1"/>
  <c r="CU22" i="2" s="1"/>
  <c r="CJ22" i="2"/>
  <c r="CK22" i="2" s="1"/>
  <c r="CL22" i="2" s="1"/>
  <c r="CA22" i="2"/>
  <c r="CB22" i="2" s="1"/>
  <c r="CC22" i="2" s="1"/>
  <c r="BS22" i="2"/>
  <c r="BT22" i="2" s="1"/>
  <c r="BU22" i="2" s="1"/>
  <c r="BJ22" i="2"/>
  <c r="BK22" i="2" s="1"/>
  <c r="BL22" i="2" s="1"/>
  <c r="BA22" i="2"/>
  <c r="BB22" i="2" s="1"/>
  <c r="BC22" i="2" s="1"/>
  <c r="AR22" i="2"/>
  <c r="AS22" i="2" s="1"/>
  <c r="AT22" i="2" s="1"/>
  <c r="AI22" i="2"/>
  <c r="AJ22" i="2" s="1"/>
  <c r="AK22" i="2" s="1"/>
  <c r="Z22" i="2"/>
  <c r="AA22" i="2" s="1"/>
  <c r="AB22" i="2" s="1"/>
  <c r="Q22" i="2"/>
  <c r="R22" i="2" s="1"/>
  <c r="S22" i="2" s="1"/>
  <c r="DK21" i="2"/>
  <c r="DL21" i="2" s="1"/>
  <c r="DM21" i="2" s="1"/>
  <c r="DB21" i="2"/>
  <c r="DC21" i="2" s="1"/>
  <c r="DD21" i="2" s="1"/>
  <c r="CS21" i="2"/>
  <c r="CT21" i="2" s="1"/>
  <c r="CU21" i="2" s="1"/>
  <c r="CJ21" i="2"/>
  <c r="CK21" i="2" s="1"/>
  <c r="CL21" i="2" s="1"/>
  <c r="CA21" i="2"/>
  <c r="CB21" i="2" s="1"/>
  <c r="CC21" i="2" s="1"/>
  <c r="BS21" i="2"/>
  <c r="BT21" i="2" s="1"/>
  <c r="BU21" i="2" s="1"/>
  <c r="BJ21" i="2"/>
  <c r="BK21" i="2" s="1"/>
  <c r="BL21" i="2" s="1"/>
  <c r="BA21" i="2"/>
  <c r="BB21" i="2" s="1"/>
  <c r="BC21" i="2" s="1"/>
  <c r="AR21" i="2"/>
  <c r="AS21" i="2" s="1"/>
  <c r="AT21" i="2" s="1"/>
  <c r="AI21" i="2"/>
  <c r="AJ21" i="2" s="1"/>
  <c r="AK21" i="2" s="1"/>
  <c r="Z21" i="2"/>
  <c r="AA21" i="2" s="1"/>
  <c r="AB21" i="2" s="1"/>
  <c r="Q21" i="2"/>
  <c r="R21" i="2" s="1"/>
  <c r="S21" i="2" s="1"/>
  <c r="DK20" i="2"/>
  <c r="DL20" i="2" s="1"/>
  <c r="DM20" i="2" s="1"/>
  <c r="DB20" i="2"/>
  <c r="DC20" i="2" s="1"/>
  <c r="DD20" i="2" s="1"/>
  <c r="CS20" i="2"/>
  <c r="CT20" i="2" s="1"/>
  <c r="CU20" i="2" s="1"/>
  <c r="CJ20" i="2"/>
  <c r="CK20" i="2" s="1"/>
  <c r="CL20" i="2" s="1"/>
  <c r="CA20" i="2"/>
  <c r="CB20" i="2" s="1"/>
  <c r="CC20" i="2" s="1"/>
  <c r="BS20" i="2"/>
  <c r="BT20" i="2" s="1"/>
  <c r="BU20" i="2" s="1"/>
  <c r="BJ20" i="2"/>
  <c r="BK20" i="2" s="1"/>
  <c r="BL20" i="2" s="1"/>
  <c r="BA20" i="2"/>
  <c r="BB20" i="2" s="1"/>
  <c r="BC20" i="2" s="1"/>
  <c r="AR20" i="2"/>
  <c r="AS20" i="2" s="1"/>
  <c r="AT20" i="2" s="1"/>
  <c r="AI20" i="2"/>
  <c r="AJ20" i="2" s="1"/>
  <c r="AK20" i="2" s="1"/>
  <c r="Z20" i="2"/>
  <c r="AA20" i="2" s="1"/>
  <c r="AB20" i="2" s="1"/>
  <c r="Q20" i="2"/>
  <c r="R20" i="2" s="1"/>
  <c r="S20" i="2" s="1"/>
  <c r="DK19" i="2"/>
  <c r="DL19" i="2" s="1"/>
  <c r="DM19" i="2" s="1"/>
  <c r="DB19" i="2"/>
  <c r="DC19" i="2" s="1"/>
  <c r="DD19" i="2" s="1"/>
  <c r="CS19" i="2"/>
  <c r="CT19" i="2" s="1"/>
  <c r="CU19" i="2" s="1"/>
  <c r="CJ19" i="2"/>
  <c r="CK19" i="2" s="1"/>
  <c r="CL19" i="2" s="1"/>
  <c r="CA19" i="2"/>
  <c r="CB19" i="2" s="1"/>
  <c r="CC19" i="2" s="1"/>
  <c r="BS19" i="2"/>
  <c r="BT19" i="2" s="1"/>
  <c r="BU19" i="2" s="1"/>
  <c r="BJ19" i="2"/>
  <c r="BK19" i="2" s="1"/>
  <c r="BL19" i="2" s="1"/>
  <c r="BA19" i="2"/>
  <c r="BB19" i="2" s="1"/>
  <c r="BC19" i="2" s="1"/>
  <c r="AR19" i="2"/>
  <c r="AS19" i="2" s="1"/>
  <c r="AT19" i="2" s="1"/>
  <c r="AI19" i="2"/>
  <c r="AJ19" i="2" s="1"/>
  <c r="AK19" i="2" s="1"/>
  <c r="Z19" i="2"/>
  <c r="AA19" i="2" s="1"/>
  <c r="AB19" i="2" s="1"/>
  <c r="Q19" i="2"/>
  <c r="R19" i="2" s="1"/>
  <c r="S19" i="2" s="1"/>
  <c r="DK18" i="2"/>
  <c r="DL18" i="2" s="1"/>
  <c r="DM18" i="2" s="1"/>
  <c r="DB18" i="2"/>
  <c r="DC18" i="2" s="1"/>
  <c r="DD18" i="2" s="1"/>
  <c r="CS18" i="2"/>
  <c r="CT18" i="2" s="1"/>
  <c r="CU18" i="2" s="1"/>
  <c r="CJ18" i="2"/>
  <c r="CK18" i="2" s="1"/>
  <c r="CL18" i="2" s="1"/>
  <c r="CA18" i="2"/>
  <c r="CB18" i="2" s="1"/>
  <c r="CC18" i="2" s="1"/>
  <c r="BS18" i="2"/>
  <c r="BT18" i="2" s="1"/>
  <c r="BU18" i="2" s="1"/>
  <c r="BJ18" i="2"/>
  <c r="BK18" i="2" s="1"/>
  <c r="BL18" i="2" s="1"/>
  <c r="BA18" i="2"/>
  <c r="BB18" i="2" s="1"/>
  <c r="BC18" i="2" s="1"/>
  <c r="AR18" i="2"/>
  <c r="AS18" i="2" s="1"/>
  <c r="AT18" i="2" s="1"/>
  <c r="AI18" i="2"/>
  <c r="AJ18" i="2" s="1"/>
  <c r="AK18" i="2" s="1"/>
  <c r="Z18" i="2"/>
  <c r="AA18" i="2" s="1"/>
  <c r="AB18" i="2" s="1"/>
  <c r="Q18" i="2"/>
  <c r="R18" i="2" s="1"/>
  <c r="S18" i="2" s="1"/>
  <c r="DK17" i="2"/>
  <c r="DL17" i="2" s="1"/>
  <c r="DM17" i="2" s="1"/>
  <c r="DB17" i="2"/>
  <c r="DC17" i="2" s="1"/>
  <c r="DD17" i="2" s="1"/>
  <c r="CS17" i="2"/>
  <c r="CT17" i="2" s="1"/>
  <c r="CU17" i="2" s="1"/>
  <c r="CJ17" i="2"/>
  <c r="CK17" i="2" s="1"/>
  <c r="CL17" i="2" s="1"/>
  <c r="CA17" i="2"/>
  <c r="CB17" i="2" s="1"/>
  <c r="CC17" i="2" s="1"/>
  <c r="BS17" i="2"/>
  <c r="BT17" i="2" s="1"/>
  <c r="BU17" i="2" s="1"/>
  <c r="BJ17" i="2"/>
  <c r="BK17" i="2" s="1"/>
  <c r="BL17" i="2" s="1"/>
  <c r="BA17" i="2"/>
  <c r="BB17" i="2" s="1"/>
  <c r="BC17" i="2" s="1"/>
  <c r="AR17" i="2"/>
  <c r="AS17" i="2" s="1"/>
  <c r="AT17" i="2" s="1"/>
  <c r="AI17" i="2"/>
  <c r="AJ17" i="2" s="1"/>
  <c r="AK17" i="2" s="1"/>
  <c r="Z17" i="2"/>
  <c r="AA17" i="2" s="1"/>
  <c r="AB17" i="2" s="1"/>
  <c r="Q17" i="2"/>
  <c r="R17" i="2" s="1"/>
  <c r="S17" i="2" s="1"/>
  <c r="DK16" i="2"/>
  <c r="DL16" i="2" s="1"/>
  <c r="DM16" i="2" s="1"/>
  <c r="DB16" i="2"/>
  <c r="DC16" i="2" s="1"/>
  <c r="DD16" i="2" s="1"/>
  <c r="CS16" i="2"/>
  <c r="CT16" i="2" s="1"/>
  <c r="CU16" i="2" s="1"/>
  <c r="CJ16" i="2"/>
  <c r="CK16" i="2" s="1"/>
  <c r="CL16" i="2" s="1"/>
  <c r="CA16" i="2"/>
  <c r="CB16" i="2" s="1"/>
  <c r="CC16" i="2" s="1"/>
  <c r="BS16" i="2"/>
  <c r="BT16" i="2" s="1"/>
  <c r="BU16" i="2" s="1"/>
  <c r="BJ16" i="2"/>
  <c r="BK16" i="2" s="1"/>
  <c r="BL16" i="2" s="1"/>
  <c r="BA16" i="2"/>
  <c r="BB16" i="2" s="1"/>
  <c r="BC16" i="2" s="1"/>
  <c r="AR16" i="2"/>
  <c r="AS16" i="2" s="1"/>
  <c r="AT16" i="2" s="1"/>
  <c r="AI16" i="2"/>
  <c r="AJ16" i="2" s="1"/>
  <c r="AK16" i="2" s="1"/>
  <c r="Z16" i="2"/>
  <c r="AA16" i="2" s="1"/>
  <c r="AB16" i="2" s="1"/>
  <c r="Q16" i="2"/>
  <c r="R16" i="2" s="1"/>
  <c r="S16" i="2" s="1"/>
  <c r="DK15" i="2"/>
  <c r="DL15" i="2" s="1"/>
  <c r="DM15" i="2" s="1"/>
  <c r="DB15" i="2"/>
  <c r="DC15" i="2" s="1"/>
  <c r="DD15" i="2" s="1"/>
  <c r="CS15" i="2"/>
  <c r="CT15" i="2" s="1"/>
  <c r="CU15" i="2" s="1"/>
  <c r="CJ15" i="2"/>
  <c r="CK15" i="2" s="1"/>
  <c r="CL15" i="2" s="1"/>
  <c r="CA15" i="2"/>
  <c r="CB15" i="2" s="1"/>
  <c r="CC15" i="2" s="1"/>
  <c r="BS15" i="2"/>
  <c r="BT15" i="2" s="1"/>
  <c r="BU15" i="2" s="1"/>
  <c r="BJ15" i="2"/>
  <c r="BK15" i="2" s="1"/>
  <c r="BL15" i="2" s="1"/>
  <c r="BA15" i="2"/>
  <c r="BB15" i="2" s="1"/>
  <c r="BC15" i="2" s="1"/>
  <c r="AR15" i="2"/>
  <c r="AS15" i="2" s="1"/>
  <c r="AT15" i="2" s="1"/>
  <c r="AI15" i="2"/>
  <c r="AJ15" i="2" s="1"/>
  <c r="AK15" i="2" s="1"/>
  <c r="Z15" i="2"/>
  <c r="AA15" i="2" s="1"/>
  <c r="AB15" i="2" s="1"/>
  <c r="Q15" i="2"/>
  <c r="R15" i="2" s="1"/>
  <c r="S15" i="2" s="1"/>
  <c r="DK14" i="2"/>
  <c r="DL14" i="2" s="1"/>
  <c r="DM14" i="2" s="1"/>
  <c r="DB14" i="2"/>
  <c r="DC14" i="2" s="1"/>
  <c r="DD14" i="2" s="1"/>
  <c r="CS14" i="2"/>
  <c r="CT14" i="2" s="1"/>
  <c r="CU14" i="2" s="1"/>
  <c r="CJ14" i="2"/>
  <c r="CK14" i="2" s="1"/>
  <c r="CL14" i="2" s="1"/>
  <c r="CA14" i="2"/>
  <c r="CB14" i="2" s="1"/>
  <c r="CC14" i="2" s="1"/>
  <c r="BS14" i="2"/>
  <c r="BT14" i="2" s="1"/>
  <c r="BU14" i="2" s="1"/>
  <c r="BJ14" i="2"/>
  <c r="BK14" i="2" s="1"/>
  <c r="BL14" i="2" s="1"/>
  <c r="BA14" i="2"/>
  <c r="BB14" i="2" s="1"/>
  <c r="BC14" i="2" s="1"/>
  <c r="AR14" i="2"/>
  <c r="AS14" i="2" s="1"/>
  <c r="AT14" i="2" s="1"/>
  <c r="AI14" i="2"/>
  <c r="AJ14" i="2" s="1"/>
  <c r="AK14" i="2" s="1"/>
  <c r="Z14" i="2"/>
  <c r="AA14" i="2" s="1"/>
  <c r="AB14" i="2" s="1"/>
  <c r="Q14" i="2"/>
  <c r="R14" i="2" s="1"/>
  <c r="S14" i="2" s="1"/>
  <c r="DK13" i="2"/>
  <c r="DL13" i="2" s="1"/>
  <c r="DM13" i="2" s="1"/>
  <c r="DB13" i="2"/>
  <c r="DC13" i="2" s="1"/>
  <c r="DD13" i="2" s="1"/>
  <c r="CS13" i="2"/>
  <c r="CT13" i="2" s="1"/>
  <c r="CU13" i="2" s="1"/>
  <c r="CJ13" i="2"/>
  <c r="CK13" i="2" s="1"/>
  <c r="CL13" i="2" s="1"/>
  <c r="CA13" i="2"/>
  <c r="CB13" i="2" s="1"/>
  <c r="CC13" i="2" s="1"/>
  <c r="BS13" i="2"/>
  <c r="BT13" i="2" s="1"/>
  <c r="BU13" i="2" s="1"/>
  <c r="BJ13" i="2"/>
  <c r="BK13" i="2" s="1"/>
  <c r="BL13" i="2" s="1"/>
  <c r="BA13" i="2"/>
  <c r="BB13" i="2" s="1"/>
  <c r="BC13" i="2" s="1"/>
  <c r="AR13" i="2"/>
  <c r="AS13" i="2" s="1"/>
  <c r="AT13" i="2" s="1"/>
  <c r="AI13" i="2"/>
  <c r="AJ13" i="2" s="1"/>
  <c r="AK13" i="2" s="1"/>
  <c r="Z13" i="2"/>
  <c r="AA13" i="2" s="1"/>
  <c r="AB13" i="2" s="1"/>
  <c r="Q13" i="2"/>
  <c r="R13" i="2" s="1"/>
  <c r="S13" i="2" s="1"/>
  <c r="DK12" i="2"/>
  <c r="DL12" i="2" s="1"/>
  <c r="DM12" i="2" s="1"/>
  <c r="DB12" i="2"/>
  <c r="DC12" i="2" s="1"/>
  <c r="DD12" i="2" s="1"/>
  <c r="CS12" i="2"/>
  <c r="CT12" i="2" s="1"/>
  <c r="CU12" i="2" s="1"/>
  <c r="CJ12" i="2"/>
  <c r="CK12" i="2" s="1"/>
  <c r="CL12" i="2" s="1"/>
  <c r="CA12" i="2"/>
  <c r="CB12" i="2" s="1"/>
  <c r="CC12" i="2" s="1"/>
  <c r="BS12" i="2"/>
  <c r="BT12" i="2" s="1"/>
  <c r="BU12" i="2" s="1"/>
  <c r="BJ12" i="2"/>
  <c r="BK12" i="2" s="1"/>
  <c r="BL12" i="2" s="1"/>
  <c r="BA12" i="2"/>
  <c r="BB12" i="2" s="1"/>
  <c r="BC12" i="2" s="1"/>
  <c r="AR12" i="2"/>
  <c r="AS12" i="2" s="1"/>
  <c r="AT12" i="2" s="1"/>
  <c r="AI12" i="2"/>
  <c r="AJ12" i="2" s="1"/>
  <c r="AK12" i="2" s="1"/>
  <c r="Z12" i="2"/>
  <c r="AA12" i="2" s="1"/>
  <c r="AB12" i="2" s="1"/>
  <c r="Q12" i="2"/>
  <c r="R12" i="2" s="1"/>
  <c r="S12" i="2" s="1"/>
  <c r="DK11" i="2"/>
  <c r="DL11" i="2" s="1"/>
  <c r="DM11" i="2" s="1"/>
  <c r="DB11" i="2"/>
  <c r="DC11" i="2" s="1"/>
  <c r="DD11" i="2" s="1"/>
  <c r="CS11" i="2"/>
  <c r="CT11" i="2" s="1"/>
  <c r="CU11" i="2" s="1"/>
  <c r="CJ11" i="2"/>
  <c r="CK11" i="2" s="1"/>
  <c r="CL11" i="2" s="1"/>
  <c r="CA11" i="2"/>
  <c r="CB11" i="2" s="1"/>
  <c r="CC11" i="2" s="1"/>
  <c r="BS11" i="2"/>
  <c r="BT11" i="2" s="1"/>
  <c r="BU11" i="2" s="1"/>
  <c r="BJ11" i="2"/>
  <c r="BK11" i="2" s="1"/>
  <c r="BL11" i="2" s="1"/>
  <c r="BA11" i="2"/>
  <c r="BB11" i="2" s="1"/>
  <c r="BC11" i="2" s="1"/>
  <c r="AR11" i="2"/>
  <c r="AS11" i="2" s="1"/>
  <c r="AT11" i="2" s="1"/>
  <c r="AI11" i="2"/>
  <c r="AJ11" i="2" s="1"/>
  <c r="AK11" i="2" s="1"/>
  <c r="Z11" i="2"/>
  <c r="AA11" i="2" s="1"/>
  <c r="AB11" i="2" s="1"/>
  <c r="Q11" i="2"/>
  <c r="R11" i="2" s="1"/>
  <c r="S11" i="2" s="1"/>
  <c r="DK10" i="2"/>
  <c r="DL10" i="2" s="1"/>
  <c r="DM10" i="2" s="1"/>
  <c r="DB10" i="2"/>
  <c r="DC10" i="2" s="1"/>
  <c r="DD10" i="2" s="1"/>
  <c r="CS10" i="2"/>
  <c r="CT10" i="2" s="1"/>
  <c r="CU10" i="2" s="1"/>
  <c r="CJ10" i="2"/>
  <c r="CK10" i="2" s="1"/>
  <c r="CL10" i="2" s="1"/>
  <c r="CA10" i="2"/>
  <c r="CB10" i="2" s="1"/>
  <c r="CC10" i="2" s="1"/>
  <c r="BS10" i="2"/>
  <c r="BT10" i="2" s="1"/>
  <c r="BU10" i="2" s="1"/>
  <c r="BJ10" i="2"/>
  <c r="BK10" i="2" s="1"/>
  <c r="BL10" i="2" s="1"/>
  <c r="BA10" i="2"/>
  <c r="BB10" i="2" s="1"/>
  <c r="BC10" i="2" s="1"/>
  <c r="AR10" i="2"/>
  <c r="AS10" i="2" s="1"/>
  <c r="AT10" i="2" s="1"/>
  <c r="AI10" i="2"/>
  <c r="AJ10" i="2" s="1"/>
  <c r="AK10" i="2" s="1"/>
  <c r="Z10" i="2"/>
  <c r="AA10" i="2" s="1"/>
  <c r="AB10" i="2" s="1"/>
  <c r="Q10" i="2"/>
  <c r="R10" i="2" s="1"/>
  <c r="S10" i="2" s="1"/>
  <c r="DK9" i="2"/>
  <c r="DL9" i="2" s="1"/>
  <c r="DM9" i="2" s="1"/>
  <c r="DB9" i="2"/>
  <c r="DC9" i="2" s="1"/>
  <c r="DD9" i="2" s="1"/>
  <c r="CS9" i="2"/>
  <c r="CT9" i="2" s="1"/>
  <c r="CU9" i="2" s="1"/>
  <c r="CJ9" i="2"/>
  <c r="CK9" i="2" s="1"/>
  <c r="CL9" i="2" s="1"/>
  <c r="CA9" i="2"/>
  <c r="CB9" i="2" s="1"/>
  <c r="CC9" i="2" s="1"/>
  <c r="BS9" i="2"/>
  <c r="BT9" i="2" s="1"/>
  <c r="BU9" i="2" s="1"/>
  <c r="BJ9" i="2"/>
  <c r="BK9" i="2" s="1"/>
  <c r="BL9" i="2" s="1"/>
  <c r="BA9" i="2"/>
  <c r="BB9" i="2" s="1"/>
  <c r="BC9" i="2" s="1"/>
  <c r="AR9" i="2"/>
  <c r="AS9" i="2" s="1"/>
  <c r="AT9" i="2" s="1"/>
  <c r="AI9" i="2"/>
  <c r="AJ9" i="2" s="1"/>
  <c r="AK9" i="2" s="1"/>
  <c r="Z9" i="2"/>
  <c r="AA9" i="2" s="1"/>
  <c r="AB9" i="2" s="1"/>
  <c r="Q9" i="2"/>
  <c r="R9" i="2" s="1"/>
  <c r="S9" i="2" s="1"/>
  <c r="DK8" i="2"/>
  <c r="DL8" i="2" s="1"/>
  <c r="DM8" i="2" s="1"/>
  <c r="DB8" i="2"/>
  <c r="DC8" i="2" s="1"/>
  <c r="DD8" i="2" s="1"/>
  <c r="CS8" i="2"/>
  <c r="CT8" i="2" s="1"/>
  <c r="CU8" i="2" s="1"/>
  <c r="CJ8" i="2"/>
  <c r="CK8" i="2" s="1"/>
  <c r="CL8" i="2" s="1"/>
  <c r="CA8" i="2"/>
  <c r="CB8" i="2" s="1"/>
  <c r="CC8" i="2" s="1"/>
  <c r="BS8" i="2"/>
  <c r="BT8" i="2" s="1"/>
  <c r="BU8" i="2" s="1"/>
  <c r="BJ8" i="2"/>
  <c r="BK8" i="2" s="1"/>
  <c r="BL8" i="2" s="1"/>
  <c r="BA8" i="2"/>
  <c r="BB8" i="2" s="1"/>
  <c r="BC8" i="2" s="1"/>
  <c r="AR8" i="2"/>
  <c r="AS8" i="2" s="1"/>
  <c r="AT8" i="2" s="1"/>
  <c r="AI8" i="2"/>
  <c r="AJ8" i="2" s="1"/>
  <c r="AK8" i="2" s="1"/>
  <c r="Z8" i="2"/>
  <c r="AA8" i="2" s="1"/>
  <c r="AB8" i="2" s="1"/>
  <c r="Q8" i="2"/>
  <c r="R8" i="2" s="1"/>
  <c r="S8" i="2" s="1"/>
  <c r="DK7" i="2"/>
  <c r="DL7" i="2" s="1"/>
  <c r="DM7" i="2" s="1"/>
  <c r="DB7" i="2"/>
  <c r="DC7" i="2" s="1"/>
  <c r="DD7" i="2" s="1"/>
  <c r="CS7" i="2"/>
  <c r="CT7" i="2" s="1"/>
  <c r="CU7" i="2" s="1"/>
  <c r="CJ7" i="2"/>
  <c r="CK7" i="2" s="1"/>
  <c r="CL7" i="2" s="1"/>
  <c r="CA7" i="2"/>
  <c r="CB7" i="2" s="1"/>
  <c r="CC7" i="2" s="1"/>
  <c r="BS7" i="2"/>
  <c r="BT7" i="2" s="1"/>
  <c r="BU7" i="2" s="1"/>
  <c r="BJ7" i="2"/>
  <c r="BK7" i="2" s="1"/>
  <c r="BL7" i="2" s="1"/>
  <c r="BA7" i="2"/>
  <c r="BB7" i="2" s="1"/>
  <c r="BC7" i="2" s="1"/>
  <c r="AR7" i="2"/>
  <c r="AS7" i="2" s="1"/>
  <c r="AT7" i="2" s="1"/>
  <c r="AI7" i="2"/>
  <c r="AJ7" i="2" s="1"/>
  <c r="AK7" i="2" s="1"/>
  <c r="Z7" i="2"/>
  <c r="AA7" i="2" s="1"/>
  <c r="AB7" i="2" s="1"/>
  <c r="Q7" i="2"/>
  <c r="R7" i="2" s="1"/>
  <c r="S7" i="2" s="1"/>
  <c r="DK6" i="2"/>
  <c r="DL6" i="2" s="1"/>
  <c r="DM6" i="2" s="1"/>
  <c r="DB6" i="2"/>
  <c r="DC6" i="2" s="1"/>
  <c r="DD6" i="2" s="1"/>
  <c r="CS6" i="2"/>
  <c r="CT6" i="2" s="1"/>
  <c r="CU6" i="2" s="1"/>
  <c r="CJ6" i="2"/>
  <c r="CK6" i="2" s="1"/>
  <c r="CL6" i="2" s="1"/>
  <c r="CA6" i="2"/>
  <c r="CB6" i="2" s="1"/>
  <c r="CC6" i="2" s="1"/>
  <c r="BS6" i="2"/>
  <c r="BT6" i="2" s="1"/>
  <c r="BU6" i="2" s="1"/>
  <c r="BJ6" i="2"/>
  <c r="BK6" i="2" s="1"/>
  <c r="BL6" i="2" s="1"/>
  <c r="BA6" i="2"/>
  <c r="BB6" i="2" s="1"/>
  <c r="BC6" i="2" s="1"/>
  <c r="AR6" i="2"/>
  <c r="AS6" i="2" s="1"/>
  <c r="AT6" i="2" s="1"/>
  <c r="AI6" i="2"/>
  <c r="AJ6" i="2" s="1"/>
  <c r="AK6" i="2" s="1"/>
  <c r="Z6" i="2"/>
  <c r="AA6" i="2" s="1"/>
  <c r="AB6" i="2" s="1"/>
  <c r="Q6" i="2"/>
  <c r="R6" i="2" s="1"/>
  <c r="S6" i="2" s="1"/>
  <c r="DK5" i="2"/>
  <c r="DL5" i="2" s="1"/>
  <c r="DM5" i="2" s="1"/>
  <c r="DB5" i="2"/>
  <c r="DC5" i="2" s="1"/>
  <c r="DD5" i="2" s="1"/>
  <c r="CS5" i="2"/>
  <c r="CT5" i="2" s="1"/>
  <c r="CU5" i="2" s="1"/>
  <c r="CJ5" i="2"/>
  <c r="CK5" i="2" s="1"/>
  <c r="CL5" i="2" s="1"/>
  <c r="CA5" i="2"/>
  <c r="CB5" i="2" s="1"/>
  <c r="CC5" i="2" s="1"/>
  <c r="BS5" i="2"/>
  <c r="BT5" i="2" s="1"/>
  <c r="BU5" i="2" s="1"/>
  <c r="BJ5" i="2"/>
  <c r="BK5" i="2" s="1"/>
  <c r="BL5" i="2" s="1"/>
  <c r="BA5" i="2"/>
  <c r="BB5" i="2" s="1"/>
  <c r="BC5" i="2" s="1"/>
  <c r="AR5" i="2"/>
  <c r="AS5" i="2" s="1"/>
  <c r="AT5" i="2" s="1"/>
  <c r="AI5" i="2"/>
  <c r="AJ5" i="2" s="1"/>
  <c r="AK5" i="2" s="1"/>
  <c r="Z5" i="2"/>
  <c r="AA5" i="2" s="1"/>
  <c r="AB5" i="2" s="1"/>
  <c r="Q5" i="2"/>
  <c r="R5" i="2" s="1"/>
  <c r="S5" i="2" s="1"/>
  <c r="DK4" i="2"/>
  <c r="DL4" i="2" s="1"/>
  <c r="DM4" i="2" s="1"/>
  <c r="DB4" i="2"/>
  <c r="DC4" i="2" s="1"/>
  <c r="DD4" i="2" s="1"/>
  <c r="CS4" i="2"/>
  <c r="CT4" i="2" s="1"/>
  <c r="CU4" i="2" s="1"/>
  <c r="CJ4" i="2"/>
  <c r="CK4" i="2" s="1"/>
  <c r="CL4" i="2" s="1"/>
  <c r="CA4" i="2"/>
  <c r="CB4" i="2" s="1"/>
  <c r="CC4" i="2" s="1"/>
  <c r="BS4" i="2"/>
  <c r="BT4" i="2" s="1"/>
  <c r="BU4" i="2" s="1"/>
  <c r="BJ4" i="2"/>
  <c r="BK4" i="2" s="1"/>
  <c r="BL4" i="2" s="1"/>
  <c r="BA4" i="2"/>
  <c r="BB4" i="2" s="1"/>
  <c r="BC4" i="2" s="1"/>
  <c r="AR4" i="2"/>
  <c r="AS4" i="2" s="1"/>
  <c r="AT4" i="2" s="1"/>
  <c r="AI4" i="2"/>
  <c r="AJ4" i="2" s="1"/>
  <c r="AK4" i="2" s="1"/>
  <c r="Z4" i="2"/>
  <c r="AA4" i="2" s="1"/>
  <c r="AB4" i="2" s="1"/>
  <c r="Q4" i="2"/>
  <c r="R4" i="2" s="1"/>
  <c r="S4" i="2" s="1"/>
  <c r="DK3" i="2"/>
  <c r="DL3" i="2" s="1"/>
  <c r="DM3" i="2" s="1"/>
  <c r="DB3" i="2"/>
  <c r="DC3" i="2" s="1"/>
  <c r="DD3" i="2" s="1"/>
  <c r="CS3" i="2"/>
  <c r="CT3" i="2" s="1"/>
  <c r="CU3" i="2" s="1"/>
  <c r="CJ3" i="2"/>
  <c r="CK3" i="2" s="1"/>
  <c r="CL3" i="2" s="1"/>
  <c r="CA3" i="2"/>
  <c r="CB3" i="2" s="1"/>
  <c r="CC3" i="2" s="1"/>
  <c r="BS3" i="2"/>
  <c r="BT3" i="2" s="1"/>
  <c r="BU3" i="2" s="1"/>
  <c r="BJ3" i="2"/>
  <c r="BK3" i="2" s="1"/>
  <c r="BL3" i="2" s="1"/>
  <c r="BA3" i="2"/>
  <c r="BB3" i="2" s="1"/>
  <c r="BC3" i="2" s="1"/>
  <c r="AR3" i="2"/>
  <c r="AS3" i="2" s="1"/>
  <c r="AT3" i="2" s="1"/>
  <c r="AI3" i="2"/>
  <c r="AJ3" i="2" s="1"/>
  <c r="AK3" i="2" s="1"/>
  <c r="Z3" i="2"/>
  <c r="AA3" i="2" s="1"/>
  <c r="AB3" i="2" s="1"/>
  <c r="Q3" i="2"/>
  <c r="R3" i="2" s="1"/>
  <c r="S3" i="2" s="1"/>
  <c r="R28" i="1"/>
  <c r="V26" i="1"/>
  <c r="J30" i="1" l="1"/>
  <c r="J33" i="1" s="1"/>
  <c r="J34" i="1" s="1"/>
  <c r="H29" i="2"/>
  <c r="J36" i="1"/>
  <c r="Q27" i="1"/>
  <c r="U28" i="1"/>
  <c r="V28" i="1"/>
  <c r="L28" i="1"/>
  <c r="N28" i="1"/>
  <c r="O28" i="1"/>
  <c r="S28" i="1"/>
  <c r="W28" i="1"/>
  <c r="M28" i="1"/>
  <c r="T28" i="1"/>
  <c r="K27" i="1"/>
  <c r="O26" i="1"/>
  <c r="P26" i="1"/>
  <c r="Q26" i="1"/>
  <c r="W26" i="1"/>
  <c r="S26" i="1"/>
  <c r="M27" i="1"/>
  <c r="U27" i="1"/>
  <c r="L26" i="1"/>
  <c r="N27" i="1"/>
  <c r="P28" i="1"/>
  <c r="T27" i="1"/>
  <c r="T26" i="1"/>
  <c r="V27" i="1"/>
  <c r="M26" i="1"/>
  <c r="U26" i="1"/>
  <c r="O27" i="1"/>
  <c r="W27" i="1"/>
  <c r="Q28" i="1"/>
  <c r="R26" i="1"/>
  <c r="N26" i="1"/>
  <c r="P27" i="1"/>
  <c r="R27" i="1"/>
  <c r="S27" i="1"/>
  <c r="J35" i="1" l="1"/>
  <c r="V29" i="1"/>
  <c r="V30" i="1" s="1"/>
  <c r="V33" i="1" s="1"/>
  <c r="V34" i="1" s="1"/>
  <c r="Q29" i="1"/>
  <c r="Q30" i="1" s="1"/>
  <c r="Q33" i="1" s="1"/>
  <c r="J37" i="1"/>
  <c r="L29" i="1"/>
  <c r="L30" i="1" s="1"/>
  <c r="L33" i="1" s="1"/>
  <c r="L34" i="1" s="1"/>
  <c r="O29" i="1"/>
  <c r="O30" i="1" s="1"/>
  <c r="O33" i="1" s="1"/>
  <c r="O34" i="1" s="1"/>
  <c r="R29" i="1"/>
  <c r="R30" i="1" s="1"/>
  <c r="R33" i="1" s="1"/>
  <c r="R35" i="1" s="1"/>
  <c r="M29" i="1"/>
  <c r="M30" i="1" s="1"/>
  <c r="M33" i="1" s="1"/>
  <c r="M35" i="1" s="1"/>
  <c r="P29" i="1"/>
  <c r="P30" i="1" s="1"/>
  <c r="P33" i="1" s="1"/>
  <c r="P35" i="1" s="1"/>
  <c r="W29" i="1"/>
  <c r="W30" i="1" s="1"/>
  <c r="W33" i="1" s="1"/>
  <c r="W35" i="1" s="1"/>
  <c r="U29" i="1"/>
  <c r="U30" i="1" s="1"/>
  <c r="U33" i="1" s="1"/>
  <c r="U35" i="1" s="1"/>
  <c r="N29" i="1"/>
  <c r="N30" i="1" s="1"/>
  <c r="N33" i="1" s="1"/>
  <c r="N35" i="1" s="1"/>
  <c r="T29" i="1"/>
  <c r="T30" i="1" s="1"/>
  <c r="T33" i="1" s="1"/>
  <c r="T36" i="1" s="1"/>
  <c r="K29" i="1"/>
  <c r="K30" i="1" s="1"/>
  <c r="K33" i="1" s="1"/>
  <c r="V35" i="1"/>
  <c r="S29" i="1"/>
  <c r="S30" i="1" s="1"/>
  <c r="S33" i="1" s="1"/>
  <c r="V36" i="1" l="1"/>
  <c r="K34" i="1"/>
  <c r="W36" i="1"/>
  <c r="W34" i="1"/>
  <c r="O36" i="1"/>
  <c r="O35" i="1"/>
  <c r="P36" i="1"/>
  <c r="P34" i="1"/>
  <c r="R36" i="1"/>
  <c r="N36" i="1"/>
  <c r="M36" i="1"/>
  <c r="R34" i="1"/>
  <c r="M34" i="1"/>
  <c r="N34" i="1"/>
  <c r="U36" i="1"/>
  <c r="U34" i="1"/>
  <c r="T35" i="1"/>
  <c r="T34" i="1"/>
  <c r="V37" i="1"/>
  <c r="S36" i="1"/>
  <c r="S35" i="1"/>
  <c r="S34" i="1"/>
  <c r="L36" i="1"/>
  <c r="L35" i="1"/>
  <c r="P37" i="1" l="1"/>
  <c r="W37" i="1"/>
  <c r="K36" i="1"/>
  <c r="K35" i="1"/>
  <c r="L37" i="1"/>
  <c r="O37" i="1"/>
  <c r="N37" i="1"/>
  <c r="Q35" i="1"/>
  <c r="R37" i="1"/>
  <c r="S37" i="1"/>
  <c r="T37" i="1"/>
  <c r="M37" i="1"/>
  <c r="U37" i="1"/>
  <c r="K37" i="1" l="1"/>
  <c r="Q34" i="1"/>
  <c r="Q36" i="1"/>
  <c r="Q37" i="1" l="1"/>
</calcChain>
</file>

<file path=xl/sharedStrings.xml><?xml version="1.0" encoding="utf-8"?>
<sst xmlns="http://schemas.openxmlformats.org/spreadsheetml/2006/main" count="1090" uniqueCount="222">
  <si>
    <t>2017 Individual Tourney fees</t>
  </si>
  <si>
    <t>Membership</t>
  </si>
  <si>
    <t xml:space="preserve">Entry </t>
  </si>
  <si>
    <t>Late Fee</t>
  </si>
  <si>
    <t>Totals</t>
  </si>
  <si>
    <t>Big Bass (optional</t>
  </si>
  <si>
    <t>2017 Team Tourney fees</t>
  </si>
  <si>
    <t>Entry Fee</t>
  </si>
  <si>
    <t>Number of Boats</t>
  </si>
  <si>
    <t>Number of events</t>
  </si>
  <si>
    <t>total</t>
  </si>
  <si>
    <t>Each Event</t>
  </si>
  <si>
    <t>Final Payout</t>
  </si>
  <si>
    <t>Payouts:</t>
  </si>
  <si>
    <t>1st place</t>
  </si>
  <si>
    <t>2nd place</t>
  </si>
  <si>
    <t>Small Bag</t>
  </si>
  <si>
    <t>Total to Bring</t>
  </si>
  <si>
    <t>Year end totals</t>
  </si>
  <si>
    <t>Year End Payout</t>
  </si>
  <si>
    <t xml:space="preserve">Payouts </t>
  </si>
  <si>
    <t>Collected</t>
  </si>
  <si>
    <t>1st</t>
  </si>
  <si>
    <t>2nd</t>
  </si>
  <si>
    <t>3rd</t>
  </si>
  <si>
    <t>Boat #</t>
  </si>
  <si>
    <t>Max Points (50) / 2 point increment                       .00001 = 0 fish weighed = 2 pts below last place                         0 = Throw = 0 points</t>
  </si>
  <si>
    <t>TOTAL STANDINGS</t>
  </si>
  <si>
    <t>Fish</t>
  </si>
  <si>
    <t>LBS</t>
  </si>
  <si>
    <t>Points</t>
  </si>
  <si>
    <t>Place</t>
  </si>
  <si>
    <t>1st Out</t>
  </si>
  <si>
    <t>Big Bass</t>
  </si>
  <si>
    <t># Dead Fish</t>
  </si>
  <si>
    <t>Big Bass Pts</t>
  </si>
  <si>
    <t># Fish</t>
  </si>
  <si>
    <t>Place Points</t>
  </si>
  <si>
    <t>Total Points</t>
  </si>
  <si>
    <t xml:space="preserve"> </t>
  </si>
  <si>
    <t>Richard</t>
  </si>
  <si>
    <t>Partak</t>
  </si>
  <si>
    <t>Steve</t>
  </si>
  <si>
    <t>Todd</t>
  </si>
  <si>
    <t>Erhardt</t>
  </si>
  <si>
    <t>Randy</t>
  </si>
  <si>
    <t>Zemke</t>
  </si>
  <si>
    <t>Nick</t>
  </si>
  <si>
    <t>Darwin</t>
  </si>
  <si>
    <t>Barthelemy</t>
  </si>
  <si>
    <t>Blake</t>
  </si>
  <si>
    <t>Robert</t>
  </si>
  <si>
    <t>Craig</t>
  </si>
  <si>
    <t>Eickman</t>
  </si>
  <si>
    <t>Rick</t>
  </si>
  <si>
    <t>Moen</t>
  </si>
  <si>
    <t xml:space="preserve">Ryan </t>
  </si>
  <si>
    <t>Swanson</t>
  </si>
  <si>
    <t>David</t>
  </si>
  <si>
    <t xml:space="preserve">Matt </t>
  </si>
  <si>
    <t>Mauer</t>
  </si>
  <si>
    <t>Hammerschmidt</t>
  </si>
  <si>
    <t>Greg</t>
  </si>
  <si>
    <t>Oppegard</t>
  </si>
  <si>
    <t>Silver</t>
  </si>
  <si>
    <t xml:space="preserve">Nolan </t>
  </si>
  <si>
    <t xml:space="preserve">Adam </t>
  </si>
  <si>
    <t>Wojtowitz</t>
  </si>
  <si>
    <t>Tim</t>
  </si>
  <si>
    <t>Damarais</t>
  </si>
  <si>
    <t>Dylan</t>
  </si>
  <si>
    <t>Scott</t>
  </si>
  <si>
    <t>Regneir</t>
  </si>
  <si>
    <t>Jacobson</t>
  </si>
  <si>
    <t>Geoff</t>
  </si>
  <si>
    <t>Ericson</t>
  </si>
  <si>
    <t xml:space="preserve">Griffin </t>
  </si>
  <si>
    <t>Alan</t>
  </si>
  <si>
    <t>Board</t>
  </si>
  <si>
    <t>Perry</t>
  </si>
  <si>
    <t>Boutchee</t>
  </si>
  <si>
    <t xml:space="preserve">Josh </t>
  </si>
  <si>
    <t>Dave</t>
  </si>
  <si>
    <t>Copeland</t>
  </si>
  <si>
    <t>Douglas</t>
  </si>
  <si>
    <t>Max Place Pts (Event) = 50 / 2 pt increment</t>
  </si>
  <si>
    <t>Max Place Pts (Season) = 450 (9 Events)</t>
  </si>
  <si>
    <t>Max Big Bass Pts (Event) = 1</t>
  </si>
  <si>
    <t>Max Big Bass Pts (Season) = 10 (10 Events)</t>
  </si>
  <si>
    <t>Max TOTAL Pts (Season) = 459</t>
  </si>
  <si>
    <t>.00001 Lbs = Show w/ 0 fish weighed = 2 pts below last place</t>
  </si>
  <si>
    <t>Keep BB &amp; Throw = could cause a 6 point swing</t>
  </si>
  <si>
    <t>B3 Fee's</t>
  </si>
  <si>
    <t>TEAM TOURNEY PAYOUT</t>
  </si>
  <si>
    <t># of Anglers</t>
  </si>
  <si>
    <t>Total Pay-Out</t>
  </si>
  <si>
    <t>`</t>
  </si>
  <si>
    <t xml:space="preserve">Mike </t>
  </si>
  <si>
    <t>pd</t>
  </si>
  <si>
    <t xml:space="preserve">Cory </t>
  </si>
  <si>
    <t>Reinking</t>
  </si>
  <si>
    <t xml:space="preserve">2021 League Payout </t>
  </si>
  <si>
    <t>Total end of year Payout</t>
  </si>
  <si>
    <t xml:space="preserve">Jordan </t>
  </si>
  <si>
    <t>Thompson</t>
  </si>
  <si>
    <t>Paul</t>
  </si>
  <si>
    <t>Ron</t>
  </si>
  <si>
    <t>Dehn</t>
  </si>
  <si>
    <t xml:space="preserve">Easton </t>
  </si>
  <si>
    <t>Tretsven</t>
  </si>
  <si>
    <t>Terry</t>
  </si>
  <si>
    <t>Aaron</t>
  </si>
  <si>
    <t>Brent</t>
  </si>
  <si>
    <t xml:space="preserve">Cole </t>
  </si>
  <si>
    <t>Smith</t>
  </si>
  <si>
    <t>Jesse</t>
  </si>
  <si>
    <t>Zemlicka</t>
  </si>
  <si>
    <t>Klein</t>
  </si>
  <si>
    <t>Solo</t>
  </si>
  <si>
    <t>Patrick</t>
  </si>
  <si>
    <t>Steele</t>
  </si>
  <si>
    <t>Bruno</t>
  </si>
  <si>
    <t>June 2nd WBL</t>
  </si>
  <si>
    <t>June 9th Bald Eagle</t>
  </si>
  <si>
    <t>June 16 Cross/Pok/Snake R.</t>
  </si>
  <si>
    <t>June 23 E/W Rush</t>
  </si>
  <si>
    <t>July 14 N/S Center</t>
  </si>
  <si>
    <t>July 28 Green Lake</t>
  </si>
  <si>
    <t>June 30 Coon Lake</t>
  </si>
  <si>
    <t>July 7 Big Marine</t>
  </si>
  <si>
    <t>August 11 Forest Lake</t>
  </si>
  <si>
    <t>August 25 Coon Lake</t>
  </si>
  <si>
    <t>Sept 1 Big Marine</t>
  </si>
  <si>
    <t>Sept 17 N/S Center - Championship Saturday</t>
  </si>
  <si>
    <t>Dan</t>
  </si>
  <si>
    <t>Borgos</t>
  </si>
  <si>
    <t>Justin</t>
  </si>
  <si>
    <t>Lindall</t>
  </si>
  <si>
    <t xml:space="preserve">2022 League Payout </t>
  </si>
  <si>
    <t>3rd Place</t>
  </si>
  <si>
    <t xml:space="preserve">Small Bag </t>
  </si>
  <si>
    <t>League Daily Payout</t>
  </si>
  <si>
    <t>Total for Season:</t>
  </si>
  <si>
    <t>McConiville</t>
  </si>
  <si>
    <t>Sam</t>
  </si>
  <si>
    <t xml:space="preserve">Jack </t>
  </si>
  <si>
    <t>Olson</t>
  </si>
  <si>
    <t>Moser</t>
  </si>
  <si>
    <t>4th Place</t>
  </si>
  <si>
    <t>End of Season Payout</t>
  </si>
  <si>
    <t>Total:</t>
  </si>
  <si>
    <t># of Teams</t>
  </si>
  <si>
    <t>BB / Take</t>
  </si>
  <si>
    <t>Act. Payout</t>
  </si>
  <si>
    <t>2022 Profit and Loss Statement</t>
  </si>
  <si>
    <t>Tournaments</t>
  </si>
  <si>
    <t>League</t>
  </si>
  <si>
    <t>Payouts</t>
  </si>
  <si>
    <t>P/L</t>
  </si>
  <si>
    <t>Sales</t>
  </si>
  <si>
    <t>Expenses</t>
  </si>
  <si>
    <t>Website</t>
  </si>
  <si>
    <t>Trophys</t>
  </si>
  <si>
    <t>Fuel / Meals</t>
  </si>
  <si>
    <t>Tournament fees</t>
  </si>
  <si>
    <t>Boat</t>
  </si>
  <si>
    <t>Misc Equipment</t>
  </si>
  <si>
    <t>Total Profit / Loss</t>
  </si>
  <si>
    <t>Sponsor Rods</t>
  </si>
  <si>
    <t>End of Year Party</t>
  </si>
  <si>
    <t>Fall Series</t>
  </si>
  <si>
    <t>Summer  Series</t>
  </si>
  <si>
    <t>10% To TOC</t>
  </si>
  <si>
    <t>SUNDAY SERIES</t>
  </si>
  <si>
    <t>Team Entry fees</t>
  </si>
  <si>
    <t>Big Bass Entry</t>
  </si>
  <si>
    <t>One Time Membership</t>
  </si>
  <si>
    <t>$20.00/each</t>
  </si>
  <si>
    <t xml:space="preserve">Big Bass </t>
  </si>
  <si>
    <t xml:space="preserve">League </t>
  </si>
  <si>
    <t>$20.00/ea</t>
  </si>
  <si>
    <t>6-3-2023 - Pine Lake and Big Pine Lake</t>
  </si>
  <si>
    <t>Sue Vogelpohl</t>
  </si>
  <si>
    <t>Dwain Vogelpohl</t>
  </si>
  <si>
    <t>Mark Bruley</t>
  </si>
  <si>
    <t>Mark Norcross</t>
  </si>
  <si>
    <t>Gregg Ludblom</t>
  </si>
  <si>
    <t>John Bergstrom</t>
  </si>
  <si>
    <t>Brian Kassenbauer</t>
  </si>
  <si>
    <t>Chad Kassenbauer</t>
  </si>
  <si>
    <t>Rob Christenson</t>
  </si>
  <si>
    <t>Mark Roerer</t>
  </si>
  <si>
    <t>Al Quinones</t>
  </si>
  <si>
    <t>Tray Vissor</t>
  </si>
  <si>
    <t>Travis Vessor</t>
  </si>
  <si>
    <t>Dawson Knouton</t>
  </si>
  <si>
    <t>Adam Wojtowitz</t>
  </si>
  <si>
    <t>AaronWojtowitz</t>
  </si>
  <si>
    <t>Tad Granby</t>
  </si>
  <si>
    <t>Jason Kushlan</t>
  </si>
  <si>
    <t>Chase Chamerland</t>
  </si>
  <si>
    <t>Billy O'Neal</t>
  </si>
  <si>
    <t>Justin Hill</t>
  </si>
  <si>
    <t>Craig Eickman</t>
  </si>
  <si>
    <t>Brody Hagen</t>
  </si>
  <si>
    <t>6-10 E/W Rush</t>
  </si>
  <si>
    <t>Tate</t>
  </si>
  <si>
    <t>Mark Bruely</t>
  </si>
  <si>
    <t>Cole Bruely</t>
  </si>
  <si>
    <t>Ryan Swanson</t>
  </si>
  <si>
    <t>Cedrick</t>
  </si>
  <si>
    <t>Corky</t>
  </si>
  <si>
    <t>Danielle</t>
  </si>
  <si>
    <t>Kevin Anderson</t>
  </si>
  <si>
    <t xml:space="preserve">Bill Erickson </t>
  </si>
  <si>
    <t>Matt Erickson</t>
  </si>
  <si>
    <t>Carston</t>
  </si>
  <si>
    <t>Jake Mastell</t>
  </si>
  <si>
    <t>Aaron Wojtowitz</t>
  </si>
  <si>
    <t>Joel Kottle</t>
  </si>
  <si>
    <t>Jordan Thompson</t>
  </si>
  <si>
    <t>Allen Quinones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</si>
</sst>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"/>
    <numFmt numFmtId="165" formatCode="mmmm\ d"/>
    <numFmt numFmtId="166" formatCode="0&quot; lb&quot;.\ 00&quot; oz.&quot;"/>
    <numFmt numFmtId="167" formatCode="0&quot; lb&quot;.\ 00&quot; oz.&quot;\ "/>
    <numFmt numFmtId="168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 tint="4.9989318521683403E-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 tint="4.9989318521683403E-2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b/>
      <sz val="26"/>
      <name val="Arial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0">
    <xf numFmtId="0" fontId="0" fillId="0" borderId="0" xfId="0"/>
    <xf numFmtId="0" fontId="1" fillId="0" borderId="0" xfId="1"/>
    <xf numFmtId="8" fontId="1" fillId="0" borderId="0" xfId="1" applyNumberFormat="1"/>
    <xf numFmtId="8" fontId="1" fillId="0" borderId="1" xfId="1" applyNumberFormat="1" applyBorder="1"/>
    <xf numFmtId="0" fontId="1" fillId="0" borderId="0" xfId="1" applyAlignment="1">
      <alignment horizontal="center"/>
    </xf>
    <xf numFmtId="0" fontId="6" fillId="0" borderId="0" xfId="1" applyFont="1"/>
    <xf numFmtId="0" fontId="1" fillId="2" borderId="0" xfId="1" applyFill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8" fontId="3" fillId="0" borderId="1" xfId="1" applyNumberFormat="1" applyFont="1" applyBorder="1"/>
    <xf numFmtId="164" fontId="1" fillId="0" borderId="0" xfId="1" applyNumberFormat="1" applyAlignment="1">
      <alignment horizontal="center"/>
    </xf>
    <xf numFmtId="164" fontId="1" fillId="0" borderId="5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4" borderId="11" xfId="1" applyNumberFormat="1" applyFont="1" applyFill="1" applyBorder="1" applyAlignment="1">
      <alignment horizontal="center"/>
    </xf>
    <xf numFmtId="164" fontId="1" fillId="0" borderId="5" xfId="1" applyNumberFormat="1" applyBorder="1"/>
    <xf numFmtId="0" fontId="1" fillId="5" borderId="0" xfId="1" applyFill="1"/>
    <xf numFmtId="164" fontId="7" fillId="6" borderId="10" xfId="1" applyNumberFormat="1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164" fontId="7" fillId="6" borderId="11" xfId="1" applyNumberFormat="1" applyFont="1" applyFill="1" applyBorder="1" applyAlignment="1">
      <alignment horizontal="center"/>
    </xf>
    <xf numFmtId="0" fontId="1" fillId="5" borderId="0" xfId="1" applyFill="1" applyAlignment="1">
      <alignment horizontal="right"/>
    </xf>
    <xf numFmtId="164" fontId="1" fillId="5" borderId="5" xfId="1" applyNumberForma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4" fontId="1" fillId="5" borderId="6" xfId="1" applyNumberFormat="1" applyFill="1" applyBorder="1" applyAlignment="1">
      <alignment horizontal="center"/>
    </xf>
    <xf numFmtId="164" fontId="1" fillId="0" borderId="0" xfId="1" applyNumberFormat="1"/>
    <xf numFmtId="164" fontId="1" fillId="6" borderId="10" xfId="1" applyNumberFormat="1" applyFill="1" applyBorder="1" applyAlignment="1">
      <alignment horizontal="center"/>
    </xf>
    <xf numFmtId="164" fontId="1" fillId="6" borderId="1" xfId="1" applyNumberFormat="1" applyFill="1" applyBorder="1" applyAlignment="1">
      <alignment horizontal="center"/>
    </xf>
    <xf numFmtId="164" fontId="1" fillId="6" borderId="11" xfId="1" applyNumberFormat="1" applyFill="1" applyBorder="1" applyAlignment="1">
      <alignment horizontal="center"/>
    </xf>
    <xf numFmtId="0" fontId="8" fillId="0" borderId="12" xfId="2" applyBorder="1"/>
    <xf numFmtId="165" fontId="9" fillId="7" borderId="12" xfId="2" applyNumberFormat="1" applyFont="1" applyFill="1" applyBorder="1"/>
    <xf numFmtId="0" fontId="9" fillId="7" borderId="12" xfId="2" applyFont="1" applyFill="1" applyBorder="1" applyAlignment="1">
      <alignment horizontal="center" textRotation="90"/>
    </xf>
    <xf numFmtId="0" fontId="9" fillId="7" borderId="12" xfId="2" applyFont="1" applyFill="1" applyBorder="1" applyAlignment="1">
      <alignment horizontal="center"/>
    </xf>
    <xf numFmtId="0" fontId="9" fillId="7" borderId="14" xfId="2" applyFont="1" applyFill="1" applyBorder="1" applyAlignment="1">
      <alignment horizontal="center" textRotation="90" wrapText="1"/>
    </xf>
    <xf numFmtId="0" fontId="9" fillId="7" borderId="12" xfId="2" applyFont="1" applyFill="1" applyBorder="1" applyAlignment="1">
      <alignment horizontal="center" wrapText="1"/>
    </xf>
    <xf numFmtId="0" fontId="9" fillId="7" borderId="12" xfId="2" applyFont="1" applyFill="1" applyBorder="1" applyAlignment="1">
      <alignment horizontal="center" textRotation="90" wrapText="1"/>
    </xf>
    <xf numFmtId="0" fontId="9" fillId="7" borderId="13" xfId="2" applyFont="1" applyFill="1" applyBorder="1" applyAlignment="1">
      <alignment horizontal="center" textRotation="90" wrapText="1"/>
    </xf>
    <xf numFmtId="49" fontId="9" fillId="7" borderId="12" xfId="2" applyNumberFormat="1" applyFont="1" applyFill="1" applyBorder="1" applyAlignment="1">
      <alignment horizontal="center" textRotation="90"/>
    </xf>
    <xf numFmtId="0" fontId="12" fillId="7" borderId="12" xfId="2" applyFont="1" applyFill="1" applyBorder="1" applyAlignment="1">
      <alignment horizontal="center" textRotation="90"/>
    </xf>
    <xf numFmtId="0" fontId="13" fillId="0" borderId="12" xfId="2" applyFont="1" applyBorder="1"/>
    <xf numFmtId="1" fontId="13" fillId="0" borderId="12" xfId="2" applyNumberFormat="1" applyFont="1" applyBorder="1" applyAlignment="1">
      <alignment horizontal="center"/>
    </xf>
    <xf numFmtId="1" fontId="14" fillId="8" borderId="12" xfId="2" applyNumberFormat="1" applyFont="1" applyFill="1" applyBorder="1" applyAlignment="1">
      <alignment horizontal="center"/>
    </xf>
    <xf numFmtId="2" fontId="14" fillId="8" borderId="12" xfId="2" applyNumberFormat="1" applyFont="1" applyFill="1" applyBorder="1" applyAlignment="1">
      <alignment horizontal="center"/>
    </xf>
    <xf numFmtId="1" fontId="13" fillId="9" borderId="14" xfId="2" applyNumberFormat="1" applyFont="1" applyFill="1" applyBorder="1" applyAlignment="1">
      <alignment horizontal="center"/>
    </xf>
    <xf numFmtId="166" fontId="13" fillId="9" borderId="12" xfId="2" applyNumberFormat="1" applyFont="1" applyFill="1" applyBorder="1" applyAlignment="1">
      <alignment horizontal="center"/>
    </xf>
    <xf numFmtId="2" fontId="13" fillId="9" borderId="12" xfId="2" applyNumberFormat="1" applyFont="1" applyFill="1" applyBorder="1" applyAlignment="1">
      <alignment horizontal="center"/>
    </xf>
    <xf numFmtId="1" fontId="13" fillId="9" borderId="12" xfId="2" applyNumberFormat="1" applyFont="1" applyFill="1" applyBorder="1" applyAlignment="1">
      <alignment horizontal="center"/>
    </xf>
    <xf numFmtId="167" fontId="13" fillId="9" borderId="12" xfId="2" applyNumberFormat="1" applyFont="1" applyFill="1" applyBorder="1" applyAlignment="1">
      <alignment horizontal="center"/>
    </xf>
    <xf numFmtId="0" fontId="13" fillId="9" borderId="12" xfId="2" applyFont="1" applyFill="1" applyBorder="1" applyAlignment="1">
      <alignment horizontal="center"/>
    </xf>
    <xf numFmtId="1" fontId="13" fillId="9" borderId="13" xfId="2" applyNumberFormat="1" applyFont="1" applyFill="1" applyBorder="1" applyAlignment="1">
      <alignment horizontal="center"/>
    </xf>
    <xf numFmtId="1" fontId="13" fillId="0" borderId="14" xfId="2" applyNumberFormat="1" applyFont="1" applyBorder="1" applyAlignment="1">
      <alignment horizontal="center"/>
    </xf>
    <xf numFmtId="166" fontId="13" fillId="0" borderId="12" xfId="2" applyNumberFormat="1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1" fontId="13" fillId="0" borderId="13" xfId="2" applyNumberFormat="1" applyFont="1" applyBorder="1" applyAlignment="1">
      <alignment horizontal="center"/>
    </xf>
    <xf numFmtId="1" fontId="13" fillId="10" borderId="12" xfId="2" applyNumberFormat="1" applyFont="1" applyFill="1" applyBorder="1" applyAlignment="1">
      <alignment horizontal="center"/>
    </xf>
    <xf numFmtId="166" fontId="13" fillId="10" borderId="12" xfId="2" applyNumberFormat="1" applyFont="1" applyFill="1" applyBorder="1" applyAlignment="1">
      <alignment horizontal="center"/>
    </xf>
    <xf numFmtId="1" fontId="15" fillId="9" borderId="12" xfId="2" applyNumberFormat="1" applyFont="1" applyFill="1" applyBorder="1" applyAlignment="1">
      <alignment horizontal="center"/>
    </xf>
    <xf numFmtId="167" fontId="13" fillId="0" borderId="12" xfId="2" applyNumberFormat="1" applyFont="1" applyBorder="1" applyAlignment="1">
      <alignment horizontal="center"/>
    </xf>
    <xf numFmtId="1" fontId="13" fillId="11" borderId="14" xfId="2" applyNumberFormat="1" applyFont="1" applyFill="1" applyBorder="1" applyAlignment="1">
      <alignment horizontal="center"/>
    </xf>
    <xf numFmtId="166" fontId="13" fillId="11" borderId="12" xfId="2" applyNumberFormat="1" applyFont="1" applyFill="1" applyBorder="1" applyAlignment="1">
      <alignment horizontal="center"/>
    </xf>
    <xf numFmtId="1" fontId="13" fillId="11" borderId="12" xfId="2" applyNumberFormat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/>
    </xf>
    <xf numFmtId="1" fontId="13" fillId="10" borderId="14" xfId="2" applyNumberFormat="1" applyFont="1" applyFill="1" applyBorder="1" applyAlignment="1">
      <alignment horizontal="center"/>
    </xf>
    <xf numFmtId="0" fontId="13" fillId="10" borderId="12" xfId="2" applyFont="1" applyFill="1" applyBorder="1" applyAlignment="1">
      <alignment horizontal="center"/>
    </xf>
    <xf numFmtId="1" fontId="16" fillId="0" borderId="14" xfId="2" applyNumberFormat="1" applyFont="1" applyBorder="1" applyAlignment="1">
      <alignment horizontal="center"/>
    </xf>
    <xf numFmtId="1" fontId="14" fillId="9" borderId="14" xfId="2" applyNumberFormat="1" applyFont="1" applyFill="1" applyBorder="1" applyAlignment="1">
      <alignment horizontal="center"/>
    </xf>
    <xf numFmtId="1" fontId="14" fillId="0" borderId="14" xfId="2" applyNumberFormat="1" applyFont="1" applyBorder="1" applyAlignment="1">
      <alignment horizontal="center"/>
    </xf>
    <xf numFmtId="49" fontId="13" fillId="0" borderId="12" xfId="2" applyNumberFormat="1" applyFont="1" applyBorder="1" applyAlignment="1">
      <alignment horizontal="center"/>
    </xf>
    <xf numFmtId="2" fontId="13" fillId="0" borderId="12" xfId="2" applyNumberFormat="1" applyFont="1" applyBorder="1" applyAlignment="1">
      <alignment horizontal="center"/>
    </xf>
    <xf numFmtId="2" fontId="13" fillId="11" borderId="12" xfId="2" applyNumberFormat="1" applyFont="1" applyFill="1" applyBorder="1" applyAlignment="1">
      <alignment horizontal="center"/>
    </xf>
    <xf numFmtId="2" fontId="13" fillId="10" borderId="12" xfId="2" applyNumberFormat="1" applyFont="1" applyFill="1" applyBorder="1" applyAlignment="1">
      <alignment horizontal="center"/>
    </xf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2" xfId="2" applyFont="1" applyBorder="1" applyAlignment="1">
      <alignment horizontal="left"/>
    </xf>
    <xf numFmtId="1" fontId="9" fillId="8" borderId="12" xfId="2" applyNumberFormat="1" applyFont="1" applyFill="1" applyBorder="1" applyAlignment="1">
      <alignment horizontal="center"/>
    </xf>
    <xf numFmtId="2" fontId="9" fillId="8" borderId="12" xfId="2" applyNumberFormat="1" applyFont="1" applyFill="1" applyBorder="1" applyAlignment="1">
      <alignment horizontal="center"/>
    </xf>
    <xf numFmtId="0" fontId="9" fillId="9" borderId="14" xfId="2" applyFont="1" applyFill="1" applyBorder="1" applyAlignment="1">
      <alignment horizontal="center"/>
    </xf>
    <xf numFmtId="0" fontId="9" fillId="9" borderId="12" xfId="2" applyFont="1" applyFill="1" applyBorder="1" applyAlignment="1">
      <alignment horizontal="center"/>
    </xf>
    <xf numFmtId="1" fontId="9" fillId="9" borderId="12" xfId="2" applyNumberFormat="1" applyFont="1" applyFill="1" applyBorder="1" applyAlignment="1">
      <alignment horizontal="center"/>
    </xf>
    <xf numFmtId="2" fontId="9" fillId="9" borderId="12" xfId="2" applyNumberFormat="1" applyFont="1" applyFill="1" applyBorder="1" applyAlignment="1">
      <alignment horizontal="center"/>
    </xf>
    <xf numFmtId="2" fontId="9" fillId="9" borderId="13" xfId="2" applyNumberFormat="1" applyFont="1" applyFill="1" applyBorder="1" applyAlignment="1">
      <alignment horizontal="center"/>
    </xf>
    <xf numFmtId="0" fontId="9" fillId="0" borderId="14" xfId="2" applyFont="1" applyBorder="1" applyAlignment="1">
      <alignment horizontal="center"/>
    </xf>
    <xf numFmtId="49" fontId="9" fillId="0" borderId="12" xfId="2" applyNumberFormat="1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2" fontId="9" fillId="0" borderId="12" xfId="2" applyNumberFormat="1" applyFont="1" applyBorder="1" applyAlignment="1">
      <alignment horizontal="center"/>
    </xf>
    <xf numFmtId="0" fontId="9" fillId="0" borderId="13" xfId="2" applyFont="1" applyBorder="1"/>
    <xf numFmtId="1" fontId="9" fillId="10" borderId="12" xfId="2" applyNumberFormat="1" applyFont="1" applyFill="1" applyBorder="1" applyAlignment="1">
      <alignment horizontal="center"/>
    </xf>
    <xf numFmtId="1" fontId="12" fillId="9" borderId="12" xfId="2" applyNumberFormat="1" applyFont="1" applyFill="1" applyBorder="1" applyAlignment="1">
      <alignment horizontal="center"/>
    </xf>
    <xf numFmtId="0" fontId="9" fillId="9" borderId="12" xfId="2" applyFont="1" applyFill="1" applyBorder="1"/>
    <xf numFmtId="0" fontId="9" fillId="11" borderId="14" xfId="2" applyFont="1" applyFill="1" applyBorder="1" applyAlignment="1">
      <alignment horizontal="center"/>
    </xf>
    <xf numFmtId="0" fontId="9" fillId="11" borderId="12" xfId="2" applyFont="1" applyFill="1" applyBorder="1" applyAlignment="1">
      <alignment horizontal="center"/>
    </xf>
    <xf numFmtId="1" fontId="9" fillId="11" borderId="12" xfId="2" applyNumberFormat="1" applyFont="1" applyFill="1" applyBorder="1" applyAlignment="1">
      <alignment horizontal="center"/>
    </xf>
    <xf numFmtId="2" fontId="9" fillId="11" borderId="12" xfId="2" applyNumberFormat="1" applyFont="1" applyFill="1" applyBorder="1" applyAlignment="1">
      <alignment horizontal="center"/>
    </xf>
    <xf numFmtId="0" fontId="9" fillId="11" borderId="12" xfId="2" applyFont="1" applyFill="1" applyBorder="1"/>
    <xf numFmtId="0" fontId="9" fillId="10" borderId="14" xfId="2" applyFont="1" applyFill="1" applyBorder="1" applyAlignment="1">
      <alignment horizontal="center"/>
    </xf>
    <xf numFmtId="0" fontId="9" fillId="10" borderId="12" xfId="2" applyFont="1" applyFill="1" applyBorder="1" applyAlignment="1">
      <alignment horizontal="center"/>
    </xf>
    <xf numFmtId="2" fontId="9" fillId="10" borderId="12" xfId="2" applyNumberFormat="1" applyFont="1" applyFill="1" applyBorder="1" applyAlignment="1">
      <alignment horizontal="center"/>
    </xf>
    <xf numFmtId="0" fontId="9" fillId="10" borderId="12" xfId="2" applyFont="1" applyFill="1" applyBorder="1"/>
    <xf numFmtId="0" fontId="8" fillId="0" borderId="12" xfId="2" applyBorder="1" applyAlignment="1">
      <alignment horizontal="left"/>
    </xf>
    <xf numFmtId="0" fontId="17" fillId="0" borderId="12" xfId="2" applyFont="1" applyBorder="1" applyAlignment="1">
      <alignment horizontal="left"/>
    </xf>
    <xf numFmtId="0" fontId="8" fillId="0" borderId="13" xfId="2" applyBorder="1"/>
    <xf numFmtId="0" fontId="8" fillId="0" borderId="14" xfId="2" applyBorder="1"/>
    <xf numFmtId="49" fontId="8" fillId="0" borderId="12" xfId="2" applyNumberFormat="1" applyBorder="1"/>
    <xf numFmtId="0" fontId="18" fillId="0" borderId="12" xfId="2" applyFont="1" applyBorder="1"/>
    <xf numFmtId="0" fontId="20" fillId="0" borderId="12" xfId="2" applyFont="1" applyBorder="1"/>
    <xf numFmtId="0" fontId="20" fillId="0" borderId="13" xfId="2" applyFont="1" applyBorder="1"/>
    <xf numFmtId="0" fontId="4" fillId="12" borderId="0" xfId="1" applyFont="1" applyFill="1"/>
    <xf numFmtId="0" fontId="4" fillId="12" borderId="12" xfId="1" applyFont="1" applyFill="1" applyBorder="1" applyAlignment="1">
      <alignment horizontal="center" vertical="center" wrapText="1"/>
    </xf>
    <xf numFmtId="168" fontId="4" fillId="12" borderId="12" xfId="1" applyNumberFormat="1" applyFont="1" applyFill="1" applyBorder="1" applyAlignment="1">
      <alignment horizontal="center"/>
    </xf>
    <xf numFmtId="0" fontId="1" fillId="12" borderId="0" xfId="1" applyFill="1" applyAlignment="1">
      <alignment horizontal="center"/>
    </xf>
    <xf numFmtId="0" fontId="1" fillId="12" borderId="1" xfId="1" applyFill="1" applyBorder="1" applyAlignment="1">
      <alignment horizontal="center"/>
    </xf>
    <xf numFmtId="0" fontId="1" fillId="5" borderId="12" xfId="1" applyFill="1" applyBorder="1" applyAlignment="1">
      <alignment horizontal="center" vertical="center" wrapText="1"/>
    </xf>
    <xf numFmtId="9" fontId="1" fillId="5" borderId="12" xfId="1" applyNumberFormat="1" applyFill="1" applyBorder="1" applyAlignment="1">
      <alignment horizontal="center" vertical="center" wrapText="1"/>
    </xf>
    <xf numFmtId="9" fontId="1" fillId="5" borderId="12" xfId="1" applyNumberFormat="1" applyFill="1" applyBorder="1" applyAlignment="1">
      <alignment horizontal="center" vertical="center"/>
    </xf>
    <xf numFmtId="0" fontId="4" fillId="10" borderId="12" xfId="1" applyFont="1" applyFill="1" applyBorder="1" applyAlignment="1">
      <alignment horizontal="center"/>
    </xf>
    <xf numFmtId="0" fontId="1" fillId="12" borderId="12" xfId="1" applyFill="1" applyBorder="1" applyAlignment="1">
      <alignment horizontal="center"/>
    </xf>
    <xf numFmtId="168" fontId="1" fillId="12" borderId="12" xfId="1" applyNumberFormat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168" fontId="1" fillId="5" borderId="12" xfId="1" applyNumberFormat="1" applyFill="1" applyBorder="1" applyAlignment="1">
      <alignment horizontal="center"/>
    </xf>
    <xf numFmtId="168" fontId="1" fillId="3" borderId="12" xfId="1" applyNumberFormat="1" applyFill="1" applyBorder="1" applyAlignment="1">
      <alignment horizontal="center"/>
    </xf>
    <xf numFmtId="168" fontId="1" fillId="13" borderId="12" xfId="1" applyNumberFormat="1" applyFill="1" applyBorder="1" applyAlignment="1">
      <alignment horizontal="center"/>
    </xf>
    <xf numFmtId="168" fontId="1" fillId="0" borderId="12" xfId="1" applyNumberFormat="1" applyBorder="1" applyAlignment="1">
      <alignment horizontal="center"/>
    </xf>
    <xf numFmtId="0" fontId="2" fillId="10" borderId="0" xfId="1" applyFont="1" applyFill="1"/>
    <xf numFmtId="0" fontId="7" fillId="0" borderId="2" xfId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21" fillId="4" borderId="10" xfId="1" applyNumberFormat="1" applyFont="1" applyFill="1" applyBorder="1" applyAlignment="1">
      <alignment horizontal="center"/>
    </xf>
    <xf numFmtId="164" fontId="7" fillId="0" borderId="5" xfId="1" applyNumberFormat="1" applyFont="1" applyBorder="1"/>
    <xf numFmtId="164" fontId="7" fillId="5" borderId="5" xfId="1" applyNumberFormat="1" applyFont="1" applyFill="1" applyBorder="1" applyAlignment="1">
      <alignment horizontal="center"/>
    </xf>
    <xf numFmtId="0" fontId="0" fillId="0" borderId="2" xfId="1" applyFont="1" applyBorder="1"/>
    <xf numFmtId="0" fontId="1" fillId="0" borderId="3" xfId="1" applyBorder="1"/>
    <xf numFmtId="0" fontId="3" fillId="0" borderId="17" xfId="1" applyFont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164" fontId="1" fillId="0" borderId="22" xfId="1" applyNumberFormat="1" applyBorder="1"/>
    <xf numFmtId="164" fontId="1" fillId="0" borderId="23" xfId="1" applyNumberFormat="1" applyBorder="1"/>
    <xf numFmtId="164" fontId="3" fillId="0" borderId="24" xfId="1" applyNumberFormat="1" applyFont="1" applyBorder="1"/>
    <xf numFmtId="0" fontId="3" fillId="0" borderId="23" xfId="1" applyFont="1" applyBorder="1"/>
    <xf numFmtId="0" fontId="3" fillId="0" borderId="25" xfId="1" applyFont="1" applyBorder="1"/>
    <xf numFmtId="164" fontId="7" fillId="3" borderId="10" xfId="1" applyNumberFormat="1" applyFont="1" applyFill="1" applyBorder="1" applyAlignment="1">
      <alignment horizontal="center"/>
    </xf>
    <xf numFmtId="164" fontId="3" fillId="14" borderId="1" xfId="1" applyNumberFormat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164" fontId="1" fillId="3" borderId="5" xfId="1" applyNumberFormat="1" applyFill="1" applyBorder="1" applyAlignment="1">
      <alignment horizontal="center"/>
    </xf>
    <xf numFmtId="164" fontId="1" fillId="3" borderId="7" xfId="1" applyNumberForma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1" fillId="3" borderId="5" xfId="1" applyNumberFormat="1" applyFill="1" applyBorder="1"/>
    <xf numFmtId="164" fontId="1" fillId="3" borderId="10" xfId="1" applyNumberFormat="1" applyFill="1" applyBorder="1" applyAlignment="1">
      <alignment horizontal="center"/>
    </xf>
    <xf numFmtId="0" fontId="7" fillId="10" borderId="2" xfId="1" applyFont="1" applyFill="1" applyBorder="1" applyAlignment="1">
      <alignment horizontal="center"/>
    </xf>
    <xf numFmtId="164" fontId="7" fillId="10" borderId="5" xfId="1" applyNumberFormat="1" applyFont="1" applyFill="1" applyBorder="1" applyAlignment="1">
      <alignment horizontal="center"/>
    </xf>
    <xf numFmtId="164" fontId="7" fillId="10" borderId="7" xfId="1" applyNumberFormat="1" applyFont="1" applyFill="1" applyBorder="1" applyAlignment="1">
      <alignment horizontal="center"/>
    </xf>
    <xf numFmtId="164" fontId="7" fillId="10" borderId="5" xfId="1" applyNumberFormat="1" applyFont="1" applyFill="1" applyBorder="1"/>
    <xf numFmtId="164" fontId="21" fillId="14" borderId="10" xfId="1" applyNumberFormat="1" applyFont="1" applyFill="1" applyBorder="1" applyAlignment="1">
      <alignment horizontal="center"/>
    </xf>
    <xf numFmtId="164" fontId="7" fillId="9" borderId="5" xfId="1" applyNumberFormat="1" applyFont="1" applyFill="1" applyBorder="1" applyAlignment="1">
      <alignment horizontal="center"/>
    </xf>
    <xf numFmtId="164" fontId="1" fillId="15" borderId="0" xfId="1" applyNumberFormat="1" applyFill="1" applyAlignment="1">
      <alignment horizontal="center"/>
    </xf>
    <xf numFmtId="0" fontId="1" fillId="10" borderId="2" xfId="1" applyFill="1" applyBorder="1" applyAlignment="1">
      <alignment horizontal="center"/>
    </xf>
    <xf numFmtId="164" fontId="1" fillId="10" borderId="5" xfId="1" applyNumberFormat="1" applyFill="1" applyBorder="1" applyAlignment="1">
      <alignment horizontal="center"/>
    </xf>
    <xf numFmtId="164" fontId="1" fillId="10" borderId="7" xfId="1" applyNumberFormat="1" applyFill="1" applyBorder="1" applyAlignment="1">
      <alignment horizontal="center"/>
    </xf>
    <xf numFmtId="164" fontId="3" fillId="10" borderId="10" xfId="1" applyNumberFormat="1" applyFont="1" applyFill="1" applyBorder="1" applyAlignment="1">
      <alignment horizontal="center"/>
    </xf>
    <xf numFmtId="164" fontId="1" fillId="10" borderId="5" xfId="1" applyNumberFormat="1" applyFill="1" applyBorder="1"/>
    <xf numFmtId="164" fontId="7" fillId="10" borderId="10" xfId="1" applyNumberFormat="1" applyFont="1" applyFill="1" applyBorder="1" applyAlignment="1">
      <alignment horizontal="center"/>
    </xf>
    <xf numFmtId="164" fontId="1" fillId="10" borderId="10" xfId="1" applyNumberFormat="1" applyFill="1" applyBorder="1" applyAlignment="1">
      <alignment horizontal="center"/>
    </xf>
    <xf numFmtId="0" fontId="14" fillId="10" borderId="12" xfId="2" applyFont="1" applyFill="1" applyBorder="1" applyAlignment="1">
      <alignment horizontal="left"/>
    </xf>
    <xf numFmtId="0" fontId="14" fillId="10" borderId="12" xfId="2" applyFont="1" applyFill="1" applyBorder="1"/>
    <xf numFmtId="166" fontId="22" fillId="9" borderId="12" xfId="2" applyNumberFormat="1" applyFont="1" applyFill="1" applyBorder="1" applyAlignment="1">
      <alignment horizontal="center"/>
    </xf>
    <xf numFmtId="0" fontId="14" fillId="3" borderId="12" xfId="2" applyFont="1" applyFill="1" applyBorder="1" applyAlignment="1">
      <alignment horizontal="left"/>
    </xf>
    <xf numFmtId="0" fontId="14" fillId="3" borderId="12" xfId="2" applyFont="1" applyFill="1" applyBorder="1"/>
    <xf numFmtId="0" fontId="14" fillId="6" borderId="12" xfId="2" applyFont="1" applyFill="1" applyBorder="1" applyAlignment="1">
      <alignment horizontal="left"/>
    </xf>
    <xf numFmtId="0" fontId="14" fillId="6" borderId="12" xfId="2" applyFont="1" applyFill="1" applyBorder="1"/>
    <xf numFmtId="0" fontId="13" fillId="10" borderId="12" xfId="2" applyFont="1" applyFill="1" applyBorder="1"/>
    <xf numFmtId="0" fontId="13" fillId="10" borderId="12" xfId="2" applyFont="1" applyFill="1" applyBorder="1" applyAlignment="1">
      <alignment wrapText="1"/>
    </xf>
    <xf numFmtId="0" fontId="13" fillId="10" borderId="12" xfId="2" applyFont="1" applyFill="1" applyBorder="1" applyAlignment="1">
      <alignment wrapText="1" shrinkToFit="1"/>
    </xf>
    <xf numFmtId="0" fontId="8" fillId="10" borderId="12" xfId="2" applyFill="1" applyBorder="1"/>
    <xf numFmtId="0" fontId="1" fillId="10" borderId="10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7" fillId="10" borderId="10" xfId="1" applyFont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1" xfId="1" applyBorder="1" applyAlignment="1">
      <alignment horizontal="center"/>
    </xf>
    <xf numFmtId="0" fontId="9" fillId="7" borderId="16" xfId="2" applyFont="1" applyFill="1" applyBorder="1" applyAlignment="1">
      <alignment horizontal="center" textRotation="90" wrapText="1"/>
    </xf>
    <xf numFmtId="1" fontId="13" fillId="9" borderId="16" xfId="2" applyNumberFormat="1" applyFont="1" applyFill="1" applyBorder="1" applyAlignment="1">
      <alignment horizontal="center"/>
    </xf>
    <xf numFmtId="1" fontId="16" fillId="9" borderId="16" xfId="2" applyNumberFormat="1" applyFont="1" applyFill="1" applyBorder="1" applyAlignment="1">
      <alignment horizontal="center"/>
    </xf>
    <xf numFmtId="0" fontId="9" fillId="9" borderId="16" xfId="2" applyFont="1" applyFill="1" applyBorder="1" applyAlignment="1">
      <alignment horizontal="center"/>
    </xf>
    <xf numFmtId="165" fontId="9" fillId="7" borderId="28" xfId="2" applyNumberFormat="1" applyFont="1" applyFill="1" applyBorder="1"/>
    <xf numFmtId="0" fontId="9" fillId="7" borderId="28" xfId="2" applyFont="1" applyFill="1" applyBorder="1" applyAlignment="1">
      <alignment horizontal="center" textRotation="90"/>
    </xf>
    <xf numFmtId="0" fontId="14" fillId="8" borderId="28" xfId="2" applyFont="1" applyFill="1" applyBorder="1" applyAlignment="1">
      <alignment horizontal="center"/>
    </xf>
    <xf numFmtId="2" fontId="9" fillId="8" borderId="28" xfId="2" applyNumberFormat="1" applyFont="1" applyFill="1" applyBorder="1" applyAlignment="1">
      <alignment horizontal="center"/>
    </xf>
    <xf numFmtId="0" fontId="8" fillId="0" borderId="28" xfId="2" applyBorder="1"/>
    <xf numFmtId="0" fontId="1" fillId="12" borderId="0" xfId="1" applyFill="1"/>
    <xf numFmtId="164" fontId="1" fillId="12" borderId="0" xfId="1" applyNumberFormat="1" applyFill="1"/>
    <xf numFmtId="0" fontId="2" fillId="12" borderId="0" xfId="1" applyFont="1" applyFill="1"/>
    <xf numFmtId="0" fontId="0" fillId="0" borderId="0" xfId="1" applyFont="1"/>
    <xf numFmtId="164" fontId="1" fillId="10" borderId="0" xfId="1" applyNumberFormat="1" applyFill="1" applyAlignment="1">
      <alignment horizontal="center"/>
    </xf>
    <xf numFmtId="0" fontId="3" fillId="0" borderId="0" xfId="1" applyFont="1" applyAlignment="1">
      <alignment horizontal="right"/>
    </xf>
    <xf numFmtId="164" fontId="1" fillId="3" borderId="29" xfId="1" applyNumberFormat="1" applyFill="1" applyBorder="1" applyAlignment="1">
      <alignment horizontal="center"/>
    </xf>
    <xf numFmtId="164" fontId="1" fillId="3" borderId="30" xfId="1" applyNumberFormat="1" applyFill="1" applyBorder="1" applyAlignment="1">
      <alignment horizontal="center"/>
    </xf>
    <xf numFmtId="164" fontId="1" fillId="3" borderId="31" xfId="1" applyNumberForma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1" fillId="3" borderId="27" xfId="1" applyNumberFormat="1" applyFill="1" applyBorder="1" applyAlignment="1">
      <alignment horizontal="center"/>
    </xf>
    <xf numFmtId="0" fontId="3" fillId="0" borderId="32" xfId="1" applyFont="1" applyBorder="1"/>
    <xf numFmtId="0" fontId="1" fillId="0" borderId="33" xfId="1" applyBorder="1"/>
    <xf numFmtId="1" fontId="14" fillId="10" borderId="12" xfId="2" applyNumberFormat="1" applyFont="1" applyFill="1" applyBorder="1" applyAlignment="1">
      <alignment horizontal="center"/>
    </xf>
    <xf numFmtId="2" fontId="14" fillId="10" borderId="12" xfId="2" applyNumberFormat="1" applyFont="1" applyFill="1" applyBorder="1" applyAlignment="1">
      <alignment horizontal="center"/>
    </xf>
    <xf numFmtId="0" fontId="14" fillId="10" borderId="28" xfId="2" applyFont="1" applyFill="1" applyBorder="1" applyAlignment="1">
      <alignment horizontal="center"/>
    </xf>
    <xf numFmtId="0" fontId="9" fillId="10" borderId="12" xfId="2" applyFont="1" applyFill="1" applyBorder="1" applyAlignment="1">
      <alignment horizontal="left"/>
    </xf>
    <xf numFmtId="2" fontId="9" fillId="10" borderId="28" xfId="2" applyNumberFormat="1" applyFont="1" applyFill="1" applyBorder="1" applyAlignment="1">
      <alignment horizontal="center"/>
    </xf>
    <xf numFmtId="0" fontId="0" fillId="0" borderId="0" xfId="1" applyFont="1" applyAlignment="1">
      <alignment horizontal="right"/>
    </xf>
    <xf numFmtId="0" fontId="0" fillId="5" borderId="12" xfId="1" applyFont="1" applyFill="1" applyBorder="1" applyAlignment="1">
      <alignment horizontal="center" vertical="center" wrapText="1"/>
    </xf>
    <xf numFmtId="0" fontId="7" fillId="12" borderId="12" xfId="1" applyFont="1" applyFill="1" applyBorder="1" applyAlignment="1">
      <alignment horizontal="center"/>
    </xf>
    <xf numFmtId="0" fontId="7" fillId="0" borderId="0" xfId="1" applyFont="1"/>
    <xf numFmtId="0" fontId="7" fillId="12" borderId="0" xfId="1" applyFont="1" applyFill="1"/>
    <xf numFmtId="0" fontId="0" fillId="12" borderId="0" xfId="1" applyFont="1" applyFill="1"/>
    <xf numFmtId="168" fontId="7" fillId="12" borderId="1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8" fontId="1" fillId="7" borderId="34" xfId="1" applyNumberFormat="1" applyFill="1" applyBorder="1"/>
    <xf numFmtId="8" fontId="1" fillId="0" borderId="8" xfId="1" applyNumberFormat="1" applyBorder="1"/>
    <xf numFmtId="0" fontId="5" fillId="0" borderId="0" xfId="1" applyFont="1" applyAlignment="1">
      <alignment vertical="center"/>
    </xf>
    <xf numFmtId="0" fontId="1" fillId="0" borderId="5" xfId="1" applyBorder="1"/>
    <xf numFmtId="0" fontId="0" fillId="0" borderId="0" xfId="1" applyFont="1" applyAlignment="1">
      <alignment horizontal="center"/>
    </xf>
    <xf numFmtId="0" fontId="1" fillId="0" borderId="6" xfId="1" applyBorder="1"/>
    <xf numFmtId="0" fontId="3" fillId="0" borderId="5" xfId="1" applyFont="1" applyBorder="1"/>
    <xf numFmtId="8" fontId="1" fillId="0" borderId="0" xfId="1" applyNumberFormat="1" applyAlignment="1">
      <alignment horizontal="center"/>
    </xf>
    <xf numFmtId="4" fontId="1" fillId="0" borderId="0" xfId="1" applyNumberFormat="1"/>
    <xf numFmtId="0" fontId="1" fillId="0" borderId="10" xfId="1" applyBorder="1"/>
    <xf numFmtId="0" fontId="1" fillId="0" borderId="1" xfId="1" applyBorder="1"/>
    <xf numFmtId="0" fontId="1" fillId="0" borderId="11" xfId="1" applyBorder="1"/>
    <xf numFmtId="0" fontId="7" fillId="12" borderId="0" xfId="1" applyFont="1" applyFill="1" applyAlignment="1">
      <alignment horizontal="center"/>
    </xf>
    <xf numFmtId="0" fontId="1" fillId="0" borderId="12" xfId="1" applyBorder="1"/>
    <xf numFmtId="0" fontId="7" fillId="10" borderId="12" xfId="1" applyFont="1" applyFill="1" applyBorder="1"/>
    <xf numFmtId="0" fontId="7" fillId="12" borderId="12" xfId="1" applyFont="1" applyFill="1" applyBorder="1"/>
    <xf numFmtId="0" fontId="1" fillId="12" borderId="12" xfId="1" applyFill="1" applyBorder="1"/>
    <xf numFmtId="0" fontId="24" fillId="12" borderId="0" xfId="1" applyFont="1" applyFill="1" applyAlignment="1">
      <alignment vertical="center"/>
    </xf>
    <xf numFmtId="9" fontId="7" fillId="12" borderId="0" xfId="1" applyNumberFormat="1" applyFont="1" applyFill="1" applyAlignment="1">
      <alignment horizontal="center" vertical="center"/>
    </xf>
    <xf numFmtId="0" fontId="1" fillId="5" borderId="26" xfId="1" applyFill="1" applyBorder="1" applyAlignment="1">
      <alignment horizontal="center"/>
    </xf>
    <xf numFmtId="168" fontId="1" fillId="3" borderId="26" xfId="1" applyNumberFormat="1" applyFill="1" applyBorder="1" applyAlignment="1">
      <alignment horizontal="center"/>
    </xf>
    <xf numFmtId="0" fontId="1" fillId="5" borderId="35" xfId="1" applyFill="1" applyBorder="1" applyAlignment="1">
      <alignment horizontal="center"/>
    </xf>
    <xf numFmtId="168" fontId="1" fillId="3" borderId="35" xfId="1" applyNumberFormat="1" applyFill="1" applyBorder="1" applyAlignment="1">
      <alignment horizontal="center"/>
    </xf>
    <xf numFmtId="0" fontId="3" fillId="5" borderId="0" xfId="1" applyFont="1" applyFill="1" applyAlignment="1">
      <alignment horizontal="center" vertical="center"/>
    </xf>
    <xf numFmtId="168" fontId="1" fillId="12" borderId="26" xfId="1" applyNumberFormat="1" applyFill="1" applyBorder="1" applyAlignment="1">
      <alignment horizontal="center"/>
    </xf>
    <xf numFmtId="168" fontId="1" fillId="12" borderId="35" xfId="1" applyNumberFormat="1" applyFill="1" applyBorder="1" applyAlignment="1">
      <alignment horizontal="center"/>
    </xf>
    <xf numFmtId="168" fontId="1" fillId="12" borderId="36" xfId="1" applyNumberFormat="1" applyFill="1" applyBorder="1" applyAlignment="1">
      <alignment horizontal="center"/>
    </xf>
    <xf numFmtId="0" fontId="0" fillId="16" borderId="12" xfId="1" applyFont="1" applyFill="1" applyBorder="1" applyAlignment="1">
      <alignment horizontal="center" vertical="center" wrapText="1"/>
    </xf>
    <xf numFmtId="9" fontId="1" fillId="16" borderId="12" xfId="1" applyNumberFormat="1" applyFill="1" applyBorder="1" applyAlignment="1">
      <alignment horizontal="center" vertical="center" wrapText="1"/>
    </xf>
    <xf numFmtId="9" fontId="1" fillId="16" borderId="12" xfId="1" applyNumberFormat="1" applyFill="1" applyBorder="1" applyAlignment="1">
      <alignment horizontal="center" vertical="center"/>
    </xf>
    <xf numFmtId="0" fontId="7" fillId="16" borderId="0" xfId="1" applyFont="1" applyFill="1" applyAlignment="1">
      <alignment horizontal="center" wrapText="1"/>
    </xf>
    <xf numFmtId="0" fontId="0" fillId="16" borderId="12" xfId="1" applyFont="1" applyFill="1" applyBorder="1" applyAlignment="1">
      <alignment horizontal="center" vertical="center"/>
    </xf>
    <xf numFmtId="0" fontId="7" fillId="16" borderId="37" xfId="1" applyFont="1" applyFill="1" applyBorder="1" applyAlignment="1">
      <alignment horizontal="center" wrapText="1"/>
    </xf>
    <xf numFmtId="168" fontId="7" fillId="12" borderId="36" xfId="1" applyNumberFormat="1" applyFont="1" applyFill="1" applyBorder="1" applyAlignment="1">
      <alignment horizontal="center" vertical="center"/>
    </xf>
    <xf numFmtId="164" fontId="1" fillId="12" borderId="36" xfId="1" applyNumberFormat="1" applyFill="1" applyBorder="1" applyAlignment="1">
      <alignment horizontal="center" vertical="center"/>
    </xf>
    <xf numFmtId="0" fontId="1" fillId="12" borderId="26" xfId="1" applyFill="1" applyBorder="1" applyAlignment="1">
      <alignment horizontal="center"/>
    </xf>
    <xf numFmtId="168" fontId="7" fillId="12" borderId="26" xfId="1" applyNumberFormat="1" applyFont="1" applyFill="1" applyBorder="1" applyAlignment="1">
      <alignment horizontal="center" vertical="center"/>
    </xf>
    <xf numFmtId="164" fontId="1" fillId="12" borderId="26" xfId="1" applyNumberFormat="1" applyFill="1" applyBorder="1" applyAlignment="1">
      <alignment horizontal="center" vertical="center"/>
    </xf>
    <xf numFmtId="168" fontId="1" fillId="3" borderId="16" xfId="1" applyNumberFormat="1" applyFill="1" applyBorder="1" applyAlignment="1">
      <alignment horizontal="center"/>
    </xf>
    <xf numFmtId="168" fontId="1" fillId="3" borderId="4" xfId="1" applyNumberFormat="1" applyFill="1" applyBorder="1" applyAlignment="1">
      <alignment horizontal="center"/>
    </xf>
    <xf numFmtId="168" fontId="1" fillId="5" borderId="28" xfId="1" applyNumberFormat="1" applyFill="1" applyBorder="1" applyAlignment="1">
      <alignment horizontal="center"/>
    </xf>
    <xf numFmtId="168" fontId="1" fillId="3" borderId="39" xfId="1" applyNumberFormat="1" applyFill="1" applyBorder="1" applyAlignment="1">
      <alignment horizontal="center"/>
    </xf>
    <xf numFmtId="168" fontId="1" fillId="5" borderId="38" xfId="1" applyNumberFormat="1" applyFill="1" applyBorder="1" applyAlignment="1">
      <alignment horizontal="center"/>
    </xf>
    <xf numFmtId="168" fontId="7" fillId="4" borderId="12" xfId="1" applyNumberFormat="1" applyFont="1" applyFill="1" applyBorder="1" applyAlignment="1">
      <alignment horizontal="center" vertical="center"/>
    </xf>
    <xf numFmtId="164" fontId="1" fillId="4" borderId="12" xfId="1" applyNumberFormat="1" applyFill="1" applyBorder="1" applyAlignment="1">
      <alignment horizontal="center" vertical="center"/>
    </xf>
    <xf numFmtId="168" fontId="7" fillId="4" borderId="26" xfId="1" applyNumberFormat="1" applyFont="1" applyFill="1" applyBorder="1" applyAlignment="1">
      <alignment horizontal="center" vertical="center"/>
    </xf>
    <xf numFmtId="164" fontId="1" fillId="4" borderId="26" xfId="1" applyNumberFormat="1" applyFill="1" applyBorder="1" applyAlignment="1">
      <alignment horizontal="center" vertical="center"/>
    </xf>
    <xf numFmtId="168" fontId="7" fillId="4" borderId="35" xfId="1" applyNumberFormat="1" applyFont="1" applyFill="1" applyBorder="1" applyAlignment="1">
      <alignment horizontal="center" vertical="center"/>
    </xf>
    <xf numFmtId="164" fontId="1" fillId="4" borderId="35" xfId="1" applyNumberFormat="1" applyFill="1" applyBorder="1" applyAlignment="1">
      <alignment horizontal="center" vertical="center"/>
    </xf>
    <xf numFmtId="8" fontId="7" fillId="0" borderId="0" xfId="1" applyNumberFormat="1" applyFont="1"/>
    <xf numFmtId="0" fontId="4" fillId="10" borderId="6" xfId="1" applyFont="1" applyFill="1" applyBorder="1" applyAlignment="1">
      <alignment horizontal="center"/>
    </xf>
    <xf numFmtId="2" fontId="22" fillId="9" borderId="12" xfId="2" applyNumberFormat="1" applyFont="1" applyFill="1" applyBorder="1" applyAlignment="1">
      <alignment horizontal="center"/>
    </xf>
    <xf numFmtId="0" fontId="8" fillId="10" borderId="26" xfId="2" applyFill="1" applyBorder="1" applyAlignment="1">
      <alignment horizontal="center"/>
    </xf>
    <xf numFmtId="0" fontId="8" fillId="10" borderId="27" xfId="2" applyFill="1" applyBorder="1" applyAlignment="1">
      <alignment horizontal="center"/>
    </xf>
    <xf numFmtId="0" fontId="9" fillId="7" borderId="12" xfId="2" applyFont="1" applyFill="1" applyBorder="1" applyAlignment="1">
      <alignment horizontal="center" textRotation="90" wrapText="1"/>
    </xf>
    <xf numFmtId="0" fontId="10" fillId="7" borderId="2" xfId="2" applyFont="1" applyFill="1" applyBorder="1" applyAlignment="1">
      <alignment horizontal="center" vertical="center" wrapText="1"/>
    </xf>
    <xf numFmtId="0" fontId="10" fillId="7" borderId="3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0" fillId="7" borderId="10" xfId="2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0" fillId="7" borderId="11" xfId="2" applyFont="1" applyFill="1" applyBorder="1" applyAlignment="1">
      <alignment horizontal="center" vertical="center" wrapText="1"/>
    </xf>
    <xf numFmtId="49" fontId="9" fillId="7" borderId="16" xfId="2" applyNumberFormat="1" applyFont="1" applyFill="1" applyBorder="1" applyAlignment="1">
      <alignment horizontal="center"/>
    </xf>
    <xf numFmtId="49" fontId="9" fillId="7" borderId="12" xfId="2" applyNumberFormat="1" applyFont="1" applyFill="1" applyBorder="1" applyAlignment="1">
      <alignment horizontal="center"/>
    </xf>
    <xf numFmtId="0" fontId="8" fillId="0" borderId="13" xfId="2" applyBorder="1" applyAlignment="1">
      <alignment horizontal="left"/>
    </xf>
    <xf numFmtId="0" fontId="8" fillId="0" borderId="15" xfId="2" applyBorder="1" applyAlignment="1">
      <alignment horizontal="left"/>
    </xf>
    <xf numFmtId="0" fontId="8" fillId="0" borderId="16" xfId="2" applyBorder="1" applyAlignment="1">
      <alignment horizontal="left"/>
    </xf>
    <xf numFmtId="49" fontId="9" fillId="7" borderId="12" xfId="2" applyNumberFormat="1" applyFont="1" applyFill="1" applyBorder="1" applyAlignment="1">
      <alignment horizontal="center" vertical="center"/>
    </xf>
    <xf numFmtId="49" fontId="11" fillId="7" borderId="12" xfId="2" applyNumberFormat="1" applyFont="1" applyFill="1" applyBorder="1" applyAlignment="1">
      <alignment horizontal="center"/>
    </xf>
    <xf numFmtId="0" fontId="19" fillId="0" borderId="13" xfId="2" applyFont="1" applyBorder="1" applyAlignment="1">
      <alignment horizontal="left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8" borderId="26" xfId="1" applyFont="1" applyFill="1" applyBorder="1" applyAlignment="1">
      <alignment horizontal="center" wrapText="1" shrinkToFit="1"/>
    </xf>
    <xf numFmtId="0" fontId="7" fillId="8" borderId="27" xfId="1" applyFont="1" applyFill="1" applyBorder="1" applyAlignment="1">
      <alignment horizontal="center" wrapText="1" shrinkToFit="1"/>
    </xf>
    <xf numFmtId="164" fontId="3" fillId="0" borderId="0" xfId="1" applyNumberFormat="1" applyFont="1" applyAlignment="1">
      <alignment horizontal="right" indent="1"/>
    </xf>
    <xf numFmtId="164" fontId="3" fillId="0" borderId="6" xfId="1" applyNumberFormat="1" applyFont="1" applyBorder="1" applyAlignment="1">
      <alignment horizontal="right" indent="1"/>
    </xf>
    <xf numFmtId="0" fontId="14" fillId="10" borderId="13" xfId="2" applyFont="1" applyFill="1" applyBorder="1" applyAlignment="1">
      <alignment horizontal="left"/>
    </xf>
    <xf numFmtId="0" fontId="14" fillId="10" borderId="16" xfId="2" applyFont="1" applyFill="1" applyBorder="1" applyAlignment="1">
      <alignment horizontal="left"/>
    </xf>
    <xf numFmtId="0" fontId="14" fillId="10" borderId="13" xfId="2" applyFont="1" applyFill="1" applyBorder="1" applyAlignment="1">
      <alignment horizontal="center"/>
    </xf>
    <xf numFmtId="0" fontId="14" fillId="10" borderId="16" xfId="2" applyFont="1" applyFill="1" applyBorder="1" applyAlignment="1">
      <alignment horizontal="center"/>
    </xf>
    <xf numFmtId="0" fontId="0" fillId="0" borderId="0" xfId="1" applyFont="1" applyAlignment="1">
      <alignment horizontal="left"/>
    </xf>
    <xf numFmtId="0" fontId="24" fillId="12" borderId="0" xfId="1" applyFont="1" applyFill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8" fontId="1" fillId="0" borderId="0" xfId="1" applyNumberFormat="1" applyAlignment="1">
      <alignment horizontal="left"/>
    </xf>
    <xf numFmtId="0" fontId="23" fillId="12" borderId="0" xfId="1" applyFont="1" applyFill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51E2A131-CBCE-41A9-BBC2-EAC336260453}"/>
    <cellStyle name="Normal 3" xfId="2" xr:uid="{3A9393BE-6CC4-4AAD-8C81-BD4AC7A2CFAB}"/>
  </cellStyles>
  <dxfs count="3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F9BC-F75D-4A4D-BF35-DD513A77E8C3}">
  <sheetPr>
    <pageSetUpPr fitToPage="1"/>
  </sheetPr>
  <dimension ref="A1:DM55"/>
  <sheetViews>
    <sheetView view="pageBreakPreview" zoomScale="80" zoomScaleNormal="100" zoomScaleSheetLayoutView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E22" sqref="E22"/>
    </sheetView>
  </sheetViews>
  <sheetFormatPr defaultColWidth="8.85546875" defaultRowHeight="12.75" x14ac:dyDescent="0.2"/>
  <cols>
    <col min="1" max="1" width="4.42578125" style="180" customWidth="1"/>
    <col min="2" max="2" width="4.140625" style="36" customWidth="1"/>
    <col min="3" max="3" width="12" style="105" customWidth="1"/>
    <col min="4" max="4" width="20" style="36" bestFit="1" customWidth="1"/>
    <col min="5" max="5" width="12.5703125" style="105" customWidth="1"/>
    <col min="6" max="6" width="14.5703125" style="36" bestFit="1" customWidth="1"/>
    <col min="7" max="7" width="5" style="36" customWidth="1"/>
    <col min="8" max="8" width="8" style="36" bestFit="1" customWidth="1"/>
    <col min="9" max="9" width="10.7109375" style="36" customWidth="1"/>
    <col min="10" max="10" width="6.42578125" style="196" customWidth="1"/>
    <col min="11" max="11" width="3.28515625" style="108" bestFit="1" customWidth="1"/>
    <col min="12" max="12" width="12.85546875" style="36" bestFit="1" customWidth="1"/>
    <col min="13" max="15" width="3.5703125" style="36" bestFit="1" customWidth="1"/>
    <col min="16" max="16" width="15" style="36" bestFit="1" customWidth="1"/>
    <col min="17" max="17" width="3.5703125" style="36" bestFit="1" customWidth="1"/>
    <col min="18" max="18" width="5.28515625" style="36" customWidth="1"/>
    <col min="19" max="19" width="7.28515625" style="107" customWidth="1"/>
    <col min="20" max="20" width="3.28515625" style="108" bestFit="1" customWidth="1"/>
    <col min="21" max="21" width="12.85546875" style="36" bestFit="1" customWidth="1"/>
    <col min="22" max="22" width="3.5703125" style="109" bestFit="1" customWidth="1"/>
    <col min="23" max="24" width="3.5703125" style="36" bestFit="1" customWidth="1"/>
    <col min="25" max="25" width="14.28515625" style="36" bestFit="1" customWidth="1"/>
    <col min="26" max="26" width="3.5703125" style="36" customWidth="1"/>
    <col min="27" max="27" width="6" style="36" bestFit="1" customWidth="1"/>
    <col min="28" max="28" width="7.7109375" style="107" customWidth="1"/>
    <col min="29" max="29" width="3.28515625" style="108" bestFit="1" customWidth="1"/>
    <col min="30" max="30" width="12.85546875" style="36" bestFit="1" customWidth="1"/>
    <col min="31" max="33" width="3.5703125" style="36" bestFit="1" customWidth="1"/>
    <col min="34" max="34" width="14.28515625" style="36" bestFit="1" customWidth="1"/>
    <col min="35" max="35" width="3.5703125" style="36" bestFit="1" customWidth="1"/>
    <col min="36" max="36" width="5.140625" style="36" customWidth="1"/>
    <col min="37" max="37" width="6.140625" style="107" customWidth="1"/>
    <col min="38" max="38" width="3.7109375" style="108" customWidth="1"/>
    <col min="39" max="39" width="13.7109375" style="36" customWidth="1"/>
    <col min="40" max="40" width="4.42578125" style="36" customWidth="1"/>
    <col min="41" max="42" width="3.7109375" style="36" customWidth="1"/>
    <col min="43" max="43" width="13.7109375" style="36" customWidth="1"/>
    <col min="44" max="45" width="5.7109375" style="36" customWidth="1"/>
    <col min="46" max="46" width="5.7109375" style="107" customWidth="1"/>
    <col min="47" max="47" width="3.7109375" style="108" customWidth="1"/>
    <col min="48" max="48" width="13.7109375" style="36" customWidth="1"/>
    <col min="49" max="49" width="4.42578125" style="36" customWidth="1"/>
    <col min="50" max="51" width="3.7109375" style="36" customWidth="1"/>
    <col min="52" max="52" width="13.7109375" style="36" customWidth="1"/>
    <col min="53" max="54" width="5.7109375" style="36" customWidth="1"/>
    <col min="55" max="55" width="5.7109375" style="107" customWidth="1"/>
    <col min="56" max="56" width="3.7109375" style="108" customWidth="1"/>
    <col min="57" max="57" width="13.7109375" style="36" customWidth="1"/>
    <col min="58" max="58" width="4.42578125" style="36" customWidth="1"/>
    <col min="59" max="60" width="3.7109375" style="36" customWidth="1"/>
    <col min="61" max="61" width="13.7109375" style="36" customWidth="1"/>
    <col min="62" max="63" width="5.7109375" style="36" customWidth="1"/>
    <col min="64" max="64" width="5.7109375" style="107" customWidth="1"/>
    <col min="65" max="65" width="3.7109375" style="108" customWidth="1"/>
    <col min="66" max="66" width="13.7109375" style="36" customWidth="1"/>
    <col min="67" max="67" width="3.7109375" style="36" customWidth="1"/>
    <col min="68" max="68" width="4.42578125" style="36" customWidth="1"/>
    <col min="69" max="69" width="4.42578125" style="110" customWidth="1"/>
    <col min="70" max="70" width="13.7109375" style="36" customWidth="1"/>
    <col min="71" max="72" width="5.7109375" style="36" customWidth="1"/>
    <col min="73" max="73" width="5.7109375" style="107" customWidth="1"/>
    <col min="74" max="74" width="3.7109375" style="108" customWidth="1"/>
    <col min="75" max="75" width="13.7109375" style="36" customWidth="1"/>
    <col min="76" max="77" width="3.7109375" style="36" customWidth="1"/>
    <col min="78" max="78" width="13.7109375" style="36" customWidth="1"/>
    <col min="79" max="80" width="5.7109375" style="36" customWidth="1"/>
    <col min="81" max="81" width="5.7109375" style="107" customWidth="1"/>
    <col min="82" max="82" width="3.7109375" style="108" customWidth="1"/>
    <col min="83" max="83" width="13.7109375" style="36" customWidth="1"/>
    <col min="84" max="84" width="4.42578125" style="36" customWidth="1"/>
    <col min="85" max="86" width="3.7109375" style="36" customWidth="1"/>
    <col min="87" max="87" width="13.7109375" style="36" customWidth="1"/>
    <col min="88" max="90" width="5.7109375" style="36" customWidth="1"/>
    <col min="91" max="91" width="3.7109375" style="108" customWidth="1"/>
    <col min="92" max="92" width="13.7109375" style="36" customWidth="1"/>
    <col min="93" max="93" width="4.42578125" style="36" customWidth="1"/>
    <col min="94" max="95" width="3.7109375" style="36" customWidth="1"/>
    <col min="96" max="96" width="13.7109375" style="36" customWidth="1"/>
    <col min="97" max="99" width="5.7109375" style="36" customWidth="1"/>
    <col min="100" max="100" width="3.7109375" style="108" customWidth="1"/>
    <col min="101" max="101" width="12.85546875" style="36" bestFit="1" customWidth="1"/>
    <col min="102" max="104" width="4.85546875" style="36" bestFit="1" customWidth="1"/>
    <col min="105" max="105" width="14.28515625" style="36" bestFit="1" customWidth="1"/>
    <col min="106" max="106" width="4.85546875" style="36" bestFit="1" customWidth="1"/>
    <col min="107" max="108" width="5.7109375" style="36" bestFit="1" customWidth="1"/>
    <col min="109" max="109" width="3.42578125" style="108" bestFit="1" customWidth="1"/>
    <col min="110" max="110" width="12.85546875" style="36" bestFit="1" customWidth="1"/>
    <col min="111" max="113" width="4.85546875" style="36" bestFit="1" customWidth="1"/>
    <col min="114" max="114" width="14.28515625" style="36" bestFit="1" customWidth="1"/>
    <col min="115" max="115" width="4.85546875" style="36" bestFit="1" customWidth="1"/>
    <col min="116" max="117" width="5.7109375" style="36" bestFit="1" customWidth="1"/>
    <col min="118" max="16384" width="8.85546875" style="36"/>
  </cols>
  <sheetData>
    <row r="1" spans="1:117" ht="18.75" customHeight="1" x14ac:dyDescent="0.2">
      <c r="A1" s="275"/>
      <c r="B1" s="277" t="s">
        <v>25</v>
      </c>
      <c r="C1" s="278" t="s">
        <v>26</v>
      </c>
      <c r="D1" s="279"/>
      <c r="E1" s="279"/>
      <c r="F1" s="280"/>
      <c r="G1" s="37" t="s">
        <v>27</v>
      </c>
      <c r="H1" s="37"/>
      <c r="I1" s="37"/>
      <c r="J1" s="192"/>
      <c r="K1" s="284" t="s">
        <v>122</v>
      </c>
      <c r="L1" s="285"/>
      <c r="M1" s="285"/>
      <c r="N1" s="285"/>
      <c r="O1" s="285"/>
      <c r="P1" s="285"/>
      <c r="Q1" s="285"/>
      <c r="R1" s="285"/>
      <c r="S1" s="285"/>
      <c r="T1" s="285" t="s">
        <v>123</v>
      </c>
      <c r="U1" s="285"/>
      <c r="V1" s="285"/>
      <c r="W1" s="285"/>
      <c r="X1" s="285"/>
      <c r="Y1" s="285"/>
      <c r="Z1" s="285"/>
      <c r="AA1" s="285"/>
      <c r="AB1" s="285"/>
      <c r="AC1" s="285" t="s">
        <v>124</v>
      </c>
      <c r="AD1" s="285"/>
      <c r="AE1" s="285"/>
      <c r="AF1" s="285"/>
      <c r="AG1" s="285"/>
      <c r="AH1" s="285"/>
      <c r="AI1" s="285"/>
      <c r="AJ1" s="285"/>
      <c r="AK1" s="285"/>
      <c r="AL1" s="285" t="s">
        <v>125</v>
      </c>
      <c r="AM1" s="285"/>
      <c r="AN1" s="285"/>
      <c r="AO1" s="285"/>
      <c r="AP1" s="285"/>
      <c r="AQ1" s="285"/>
      <c r="AR1" s="285"/>
      <c r="AS1" s="285"/>
      <c r="AT1" s="285"/>
      <c r="AU1" s="285" t="s">
        <v>128</v>
      </c>
      <c r="AV1" s="285"/>
      <c r="AW1" s="285"/>
      <c r="AX1" s="285"/>
      <c r="AY1" s="285"/>
      <c r="AZ1" s="285"/>
      <c r="BA1" s="285"/>
      <c r="BB1" s="285"/>
      <c r="BC1" s="285"/>
      <c r="BD1" s="285" t="s">
        <v>129</v>
      </c>
      <c r="BE1" s="285"/>
      <c r="BF1" s="285"/>
      <c r="BG1" s="285"/>
      <c r="BH1" s="285"/>
      <c r="BI1" s="285"/>
      <c r="BJ1" s="285"/>
      <c r="BK1" s="285"/>
      <c r="BL1" s="285"/>
      <c r="BM1" s="289" t="s">
        <v>126</v>
      </c>
      <c r="BN1" s="289"/>
      <c r="BO1" s="289"/>
      <c r="BP1" s="289"/>
      <c r="BQ1" s="289"/>
      <c r="BR1" s="289"/>
      <c r="BS1" s="289"/>
      <c r="BT1" s="289"/>
      <c r="BU1" s="289"/>
      <c r="BV1" s="285" t="s">
        <v>127</v>
      </c>
      <c r="BW1" s="285"/>
      <c r="BX1" s="285"/>
      <c r="BY1" s="285"/>
      <c r="BZ1" s="285"/>
      <c r="CA1" s="285"/>
      <c r="CB1" s="285"/>
      <c r="CC1" s="285"/>
      <c r="CD1" s="285" t="s">
        <v>130</v>
      </c>
      <c r="CE1" s="285"/>
      <c r="CF1" s="285"/>
      <c r="CG1" s="285"/>
      <c r="CH1" s="285"/>
      <c r="CI1" s="285"/>
      <c r="CJ1" s="285"/>
      <c r="CK1" s="285"/>
      <c r="CL1" s="285"/>
      <c r="CM1" s="285" t="s">
        <v>131</v>
      </c>
      <c r="CN1" s="285"/>
      <c r="CO1" s="285"/>
      <c r="CP1" s="285"/>
      <c r="CQ1" s="285"/>
      <c r="CR1" s="285"/>
      <c r="CS1" s="285"/>
      <c r="CT1" s="285"/>
      <c r="CU1" s="285"/>
      <c r="CV1" s="285" t="s">
        <v>132</v>
      </c>
      <c r="CW1" s="285"/>
      <c r="CX1" s="285"/>
      <c r="CY1" s="285"/>
      <c r="CZ1" s="285"/>
      <c r="DA1" s="285"/>
      <c r="DB1" s="285"/>
      <c r="DC1" s="285"/>
      <c r="DD1" s="285"/>
      <c r="DE1" s="290" t="s">
        <v>133</v>
      </c>
      <c r="DF1" s="290"/>
      <c r="DG1" s="290"/>
      <c r="DH1" s="290"/>
      <c r="DI1" s="290"/>
      <c r="DJ1" s="290"/>
      <c r="DK1" s="290"/>
      <c r="DL1" s="290"/>
      <c r="DM1" s="290"/>
    </row>
    <row r="2" spans="1:117" ht="65.25" customHeight="1" x14ac:dyDescent="0.2">
      <c r="A2" s="276"/>
      <c r="B2" s="277"/>
      <c r="C2" s="281"/>
      <c r="D2" s="282"/>
      <c r="E2" s="282"/>
      <c r="F2" s="283"/>
      <c r="G2" s="38" t="s">
        <v>28</v>
      </c>
      <c r="H2" s="39" t="s">
        <v>29</v>
      </c>
      <c r="I2" s="38" t="s">
        <v>30</v>
      </c>
      <c r="J2" s="193" t="s">
        <v>31</v>
      </c>
      <c r="K2" s="188" t="s">
        <v>32</v>
      </c>
      <c r="L2" s="41" t="s">
        <v>33</v>
      </c>
      <c r="M2" s="38" t="s">
        <v>34</v>
      </c>
      <c r="N2" s="38" t="s">
        <v>35</v>
      </c>
      <c r="O2" s="38" t="s">
        <v>36</v>
      </c>
      <c r="P2" s="39" t="s">
        <v>29</v>
      </c>
      <c r="Q2" s="38" t="s">
        <v>31</v>
      </c>
      <c r="R2" s="42" t="s">
        <v>37</v>
      </c>
      <c r="S2" s="43" t="s">
        <v>38</v>
      </c>
      <c r="T2" s="40" t="s">
        <v>32</v>
      </c>
      <c r="U2" s="41" t="s">
        <v>33</v>
      </c>
      <c r="V2" s="44" t="s">
        <v>34</v>
      </c>
      <c r="W2" s="38" t="s">
        <v>35</v>
      </c>
      <c r="X2" s="38" t="s">
        <v>36</v>
      </c>
      <c r="Y2" s="39" t="s">
        <v>29</v>
      </c>
      <c r="Z2" s="38" t="s">
        <v>31</v>
      </c>
      <c r="AA2" s="42" t="s">
        <v>37</v>
      </c>
      <c r="AB2" s="43" t="s">
        <v>38</v>
      </c>
      <c r="AC2" s="40" t="s">
        <v>32</v>
      </c>
      <c r="AD2" s="41" t="s">
        <v>33</v>
      </c>
      <c r="AE2" s="38" t="s">
        <v>34</v>
      </c>
      <c r="AF2" s="38" t="s">
        <v>35</v>
      </c>
      <c r="AG2" s="38" t="s">
        <v>36</v>
      </c>
      <c r="AH2" s="39" t="s">
        <v>29</v>
      </c>
      <c r="AI2" s="38" t="s">
        <v>31</v>
      </c>
      <c r="AJ2" s="42" t="s">
        <v>37</v>
      </c>
      <c r="AK2" s="43" t="s">
        <v>38</v>
      </c>
      <c r="AL2" s="40" t="s">
        <v>32</v>
      </c>
      <c r="AM2" s="41" t="s">
        <v>33</v>
      </c>
      <c r="AN2" s="38" t="s">
        <v>34</v>
      </c>
      <c r="AO2" s="38" t="s">
        <v>35</v>
      </c>
      <c r="AP2" s="38" t="s">
        <v>36</v>
      </c>
      <c r="AQ2" s="39" t="s">
        <v>29</v>
      </c>
      <c r="AR2" s="38" t="s">
        <v>31</v>
      </c>
      <c r="AS2" s="42" t="s">
        <v>37</v>
      </c>
      <c r="AT2" s="43" t="s">
        <v>38</v>
      </c>
      <c r="AU2" s="40" t="s">
        <v>32</v>
      </c>
      <c r="AV2" s="41" t="s">
        <v>33</v>
      </c>
      <c r="AW2" s="38" t="s">
        <v>34</v>
      </c>
      <c r="AX2" s="38" t="s">
        <v>35</v>
      </c>
      <c r="AY2" s="38" t="s">
        <v>36</v>
      </c>
      <c r="AZ2" s="39" t="s">
        <v>29</v>
      </c>
      <c r="BA2" s="38" t="s">
        <v>31</v>
      </c>
      <c r="BB2" s="42" t="s">
        <v>37</v>
      </c>
      <c r="BC2" s="43" t="s">
        <v>38</v>
      </c>
      <c r="BD2" s="40" t="s">
        <v>32</v>
      </c>
      <c r="BE2" s="41" t="s">
        <v>33</v>
      </c>
      <c r="BF2" s="38" t="s">
        <v>34</v>
      </c>
      <c r="BG2" s="38" t="s">
        <v>35</v>
      </c>
      <c r="BH2" s="38" t="s">
        <v>36</v>
      </c>
      <c r="BI2" s="39" t="s">
        <v>29</v>
      </c>
      <c r="BJ2" s="38" t="s">
        <v>31</v>
      </c>
      <c r="BK2" s="42" t="s">
        <v>37</v>
      </c>
      <c r="BL2" s="43" t="s">
        <v>38</v>
      </c>
      <c r="BM2" s="40" t="s">
        <v>32</v>
      </c>
      <c r="BN2" s="41" t="s">
        <v>33</v>
      </c>
      <c r="BO2" s="38" t="s">
        <v>35</v>
      </c>
      <c r="BP2" s="38" t="s">
        <v>34</v>
      </c>
      <c r="BQ2" s="45" t="s">
        <v>36</v>
      </c>
      <c r="BR2" s="39" t="s">
        <v>29</v>
      </c>
      <c r="BS2" s="38" t="s">
        <v>31</v>
      </c>
      <c r="BT2" s="42" t="s">
        <v>37</v>
      </c>
      <c r="BU2" s="43" t="s">
        <v>38</v>
      </c>
      <c r="BV2" s="40" t="s">
        <v>32</v>
      </c>
      <c r="BW2" s="41" t="s">
        <v>33</v>
      </c>
      <c r="BX2" s="38" t="s">
        <v>35</v>
      </c>
      <c r="BY2" s="38" t="s">
        <v>36</v>
      </c>
      <c r="BZ2" s="39" t="s">
        <v>29</v>
      </c>
      <c r="CA2" s="38" t="s">
        <v>31</v>
      </c>
      <c r="CB2" s="42" t="s">
        <v>37</v>
      </c>
      <c r="CC2" s="43" t="s">
        <v>38</v>
      </c>
      <c r="CD2" s="40" t="s">
        <v>32</v>
      </c>
      <c r="CE2" s="41" t="s">
        <v>33</v>
      </c>
      <c r="CF2" s="38" t="s">
        <v>34</v>
      </c>
      <c r="CG2" s="38" t="s">
        <v>35</v>
      </c>
      <c r="CH2" s="38" t="s">
        <v>36</v>
      </c>
      <c r="CI2" s="39" t="s">
        <v>29</v>
      </c>
      <c r="CJ2" s="38" t="s">
        <v>31</v>
      </c>
      <c r="CK2" s="42" t="s">
        <v>37</v>
      </c>
      <c r="CL2" s="42" t="s">
        <v>38</v>
      </c>
      <c r="CM2" s="40" t="s">
        <v>32</v>
      </c>
      <c r="CN2" s="41" t="s">
        <v>33</v>
      </c>
      <c r="CO2" s="38" t="s">
        <v>34</v>
      </c>
      <c r="CP2" s="38" t="s">
        <v>35</v>
      </c>
      <c r="CQ2" s="38" t="s">
        <v>36</v>
      </c>
      <c r="CR2" s="39" t="s">
        <v>29</v>
      </c>
      <c r="CS2" s="38" t="s">
        <v>31</v>
      </c>
      <c r="CT2" s="42" t="s">
        <v>37</v>
      </c>
      <c r="CU2" s="42" t="s">
        <v>38</v>
      </c>
      <c r="CV2" s="40" t="s">
        <v>32</v>
      </c>
      <c r="CW2" s="41" t="s">
        <v>33</v>
      </c>
      <c r="CX2" s="38" t="s">
        <v>34</v>
      </c>
      <c r="CY2" s="38" t="s">
        <v>35</v>
      </c>
      <c r="CZ2" s="38" t="s">
        <v>36</v>
      </c>
      <c r="DA2" s="39" t="s">
        <v>29</v>
      </c>
      <c r="DB2" s="38" t="s">
        <v>31</v>
      </c>
      <c r="DC2" s="42" t="s">
        <v>37</v>
      </c>
      <c r="DD2" s="42" t="s">
        <v>38</v>
      </c>
      <c r="DE2" s="40" t="s">
        <v>32</v>
      </c>
      <c r="DF2" s="41" t="s">
        <v>33</v>
      </c>
      <c r="DG2" s="38" t="s">
        <v>34</v>
      </c>
      <c r="DH2" s="38" t="s">
        <v>35</v>
      </c>
      <c r="DI2" s="38" t="s">
        <v>36</v>
      </c>
      <c r="DJ2" s="39" t="s">
        <v>29</v>
      </c>
      <c r="DK2" s="38" t="s">
        <v>31</v>
      </c>
      <c r="DL2" s="42" t="s">
        <v>37</v>
      </c>
      <c r="DM2" s="42" t="s">
        <v>38</v>
      </c>
    </row>
    <row r="3" spans="1:117" s="46" customFormat="1" ht="30" customHeight="1" x14ac:dyDescent="0.25">
      <c r="A3" s="177"/>
      <c r="B3" s="47">
        <v>1</v>
      </c>
      <c r="C3" s="175" t="s">
        <v>110</v>
      </c>
      <c r="D3" s="176" t="s">
        <v>109</v>
      </c>
      <c r="E3" s="175" t="s">
        <v>112</v>
      </c>
      <c r="F3" s="176" t="s">
        <v>109</v>
      </c>
      <c r="G3" s="48">
        <f t="shared" ref="G3:H24" si="0">SUM(O3,X3,AG3,AP3,AY3,BH3,BQ3,BY3,CH3)</f>
        <v>0</v>
      </c>
      <c r="H3" s="49">
        <f t="shared" si="0"/>
        <v>0</v>
      </c>
      <c r="I3" s="48">
        <f>SUM(S3,AB3,AK3,AT3,BC3,BL3,BU3,CC3,CL3,CU3,DD3,DM3)</f>
        <v>0</v>
      </c>
      <c r="J3" s="194">
        <f>IF(($I$3:$I$27)&gt;0,RANK(I3,$I$3:$I$27),0)</f>
        <v>0</v>
      </c>
      <c r="K3" s="189"/>
      <c r="L3" s="51"/>
      <c r="M3" s="52"/>
      <c r="N3" s="53"/>
      <c r="O3" s="53"/>
      <c r="P3" s="54"/>
      <c r="Q3" s="55">
        <f>IF(($P$3:$P$27)&gt;0,RANK(P3,$P$3:$P$27),0)</f>
        <v>0</v>
      </c>
      <c r="R3" s="55" t="str">
        <f>LOOKUP(Q3,{0,1,2,3,4,5,6,7,8,9,10,11,12,13,14,15,16,17,18,19,20,21,22,23,24,25},{"0","50","48","46","44","42","40","38","36","34","32","30","28","26","24","22","20","18","16","14","12","10","8","6","4","2"})</f>
        <v>0</v>
      </c>
      <c r="S3" s="56">
        <f t="shared" ref="S3:S10" si="1">SUM(N3+R3)</f>
        <v>0</v>
      </c>
      <c r="T3" s="57" t="s">
        <v>39</v>
      </c>
      <c r="U3" s="58"/>
      <c r="V3" s="47"/>
      <c r="W3" s="47"/>
      <c r="X3" s="47"/>
      <c r="Y3" s="58"/>
      <c r="Z3" s="59">
        <f>IF(($Y$3:$Y$27)&gt;0,RANK(Y3,$Y$3:$Y$27),0)</f>
        <v>0</v>
      </c>
      <c r="AA3" s="59" t="str">
        <f>LOOKUP(Z3,{0,1,2,3,4,5,6,7,8,9,10,11,12,13,14,15,16,17,18,19,20,21,22,23,24,25},{"0","50","48","46","44","42","40","38","36","34","32","30","28","26","24","22","20","18","16","14","12","10","8","6","4","2"})</f>
        <v>0</v>
      </c>
      <c r="AB3" s="60">
        <f t="shared" ref="AB3:AB10" si="2">SUM(W3+AA3)</f>
        <v>0</v>
      </c>
      <c r="AC3" s="50"/>
      <c r="AD3" s="51"/>
      <c r="AE3" s="53"/>
      <c r="AF3" s="53"/>
      <c r="AG3" s="53"/>
      <c r="AH3" s="51"/>
      <c r="AI3" s="55">
        <f>IF(($AH$3:$AH$27)&gt;0,RANK(AH3,$AH$3:$AH$27),0)</f>
        <v>0</v>
      </c>
      <c r="AJ3" s="55" t="str">
        <f>LOOKUP(AI3,{0,1,2,3,4,5,6,7,8,9,10,11,12,13,14,15,16,17,18,19,20,21,22,23,24,25},{"0","50","48","46","44","42","40","38","36","34","32","30","28","26","24","22","20","18","16","14","12","10","8","6","4","2"})</f>
        <v>0</v>
      </c>
      <c r="AK3" s="56">
        <f t="shared" ref="AK3:AK10" si="3">SUM(AF3+AJ3)</f>
        <v>0</v>
      </c>
      <c r="AL3" s="57"/>
      <c r="AM3" s="58"/>
      <c r="AN3" s="61"/>
      <c r="AO3" s="47"/>
      <c r="AP3" s="47"/>
      <c r="AQ3" s="58"/>
      <c r="AR3" s="59">
        <f>IF(($AQ$3:$AQ$27)&gt;0,RANK(AQ3,$AQ$3:$AQ$27),0)</f>
        <v>0</v>
      </c>
      <c r="AS3" s="59" t="str">
        <f>LOOKUP(AR3,{0,1,2,3,4,5,6,7,8,9,10,11,12,13,14,15,16,17,18,19,20,21,22,23,24,25},{"0","50","48","46","44","42","40","38","36","34","32","30","28","26","24","22","20","18","16","14","12","10","8","6","4","2"})</f>
        <v>0</v>
      </c>
      <c r="AT3" s="60">
        <f t="shared" ref="AT3:AT10" si="4">SUM(AO3+AS3)</f>
        <v>0</v>
      </c>
      <c r="AU3" s="50"/>
      <c r="AV3" s="51"/>
      <c r="AW3" s="53"/>
      <c r="AX3" s="53"/>
      <c r="AY3" s="53"/>
      <c r="AZ3" s="51"/>
      <c r="BA3" s="55">
        <f>IF(($AZ$3:$AZ$27)&gt;0,RANK(AZ3,$AZ$3:$AZ$27),0)</f>
        <v>0</v>
      </c>
      <c r="BB3" s="55" t="str">
        <f>LOOKUP(BA3,{0,1,2,3,4,5,6,7,8,9,10,11,12,13,14,15,16,17,18,19,20,21,22,23,24,25},{"0","50","48","46","44","42","40","38","36","34","32","30","28","26","24","22","20","18","16","14","12","10","8","6","4","2"})</f>
        <v>0</v>
      </c>
      <c r="BC3" s="56">
        <f t="shared" ref="BC3:BC10" si="5">SUM(AX3+BB3)</f>
        <v>0</v>
      </c>
      <c r="BD3" s="57"/>
      <c r="BE3" s="62"/>
      <c r="BF3" s="61"/>
      <c r="BG3" s="47"/>
      <c r="BH3" s="47"/>
      <c r="BI3" s="58"/>
      <c r="BJ3" s="59">
        <f>IF(($BI$3:$BI$27)&gt;0,RANK(BI3,$BI$3:$BI$27),0)</f>
        <v>0</v>
      </c>
      <c r="BK3" s="59" t="str">
        <f>LOOKUP(BJ3,{0,1,2,3,4,5,6,7,8,9,10,11,12,13,14,15,16,17,18,19,20,21,22,23,24,25},{"0","50","48","46","44","42","40","38","36","34","32","30","28","26","24","22","20","18","16","14","12","10","8","6","4","2"})</f>
        <v>0</v>
      </c>
      <c r="BL3" s="60">
        <f t="shared" ref="BL3:BL10" si="6">SUM(BG3+BK3)</f>
        <v>0</v>
      </c>
      <c r="BM3" s="50"/>
      <c r="BN3" s="51"/>
      <c r="BO3" s="53"/>
      <c r="BP3" s="53"/>
      <c r="BQ3" s="63"/>
      <c r="BR3" s="51"/>
      <c r="BS3" s="55">
        <f>IF(($BR$3:$BR$27)&gt;0,RANK(BR3,$BR$3:$BR$27),0)</f>
        <v>0</v>
      </c>
      <c r="BT3" s="55" t="str">
        <f>LOOKUP(BS3,{0,1,2,3,4,5,6,7,8,9,10,11,12,13,14,15,16,17,18,19,20,21,22,23,24,25},{"0","50","48","46","44","42","40","38","36","34","32","30","28","26","24","22","20","18","16","14","12","10","8","6","4","2"})</f>
        <v>0</v>
      </c>
      <c r="BU3" s="56">
        <f t="shared" ref="BU3:BU10" si="7">SUM(BO3+BT3)</f>
        <v>0</v>
      </c>
      <c r="BV3" s="57"/>
      <c r="BW3" s="64"/>
      <c r="BX3" s="47"/>
      <c r="BY3" s="47"/>
      <c r="BZ3" s="58"/>
      <c r="CA3" s="59">
        <f>IF(($BZ$3:$BZ$27)&gt;0,RANK(BZ3,$BZ$3:$BZ$27),0)</f>
        <v>0</v>
      </c>
      <c r="CB3" s="59" t="str">
        <f>LOOKUP(CA3,{0,1,2,3,4,5,6,7,8,9,10,11,12,13,14,15,16,17,18,19,20,21,22,23,24,25},{"0","50","48","46","44","42","40","38","36","34","32","30","28","26","24","22","20","18","16","14","12","10","8","6","4","2"})</f>
        <v>0</v>
      </c>
      <c r="CC3" s="60">
        <f t="shared" ref="CC3:CC10" si="8">SUM(BX3+CB3)</f>
        <v>0</v>
      </c>
      <c r="CD3" s="50"/>
      <c r="CE3" s="51"/>
      <c r="CF3" s="53"/>
      <c r="CG3" s="53"/>
      <c r="CH3" s="53"/>
      <c r="CI3" s="51"/>
      <c r="CJ3" s="55">
        <f>IF(($CI$3:$CI$27)&gt;0,RANK(CI3,$CI$3:$CI$27),0)</f>
        <v>0</v>
      </c>
      <c r="CK3" s="55" t="str">
        <f>LOOKUP(CJ3,{0,1,2,3,4,5,6,7,8,9,10,11,12,13,14,15,16,17,18,19,20,21,22,23,24,25},{"0","50","48","46","44","42","40","38","36","34","32","30","28","26","24","22","20","18","16","14","12","10","8","6","4","2"})</f>
        <v>0</v>
      </c>
      <c r="CL3" s="53">
        <f t="shared" ref="CL3:CL7" si="9">SUM(CG3+CK3)</f>
        <v>0</v>
      </c>
      <c r="CM3" s="57"/>
      <c r="CN3" s="58"/>
      <c r="CO3" s="47"/>
      <c r="CP3" s="47"/>
      <c r="CQ3" s="47"/>
      <c r="CR3" s="58"/>
      <c r="CS3" s="59">
        <f>IF(($CR$3:$CR$27)&gt;0,RANK(CR3,$CR$3:$CR$27),0)</f>
        <v>0</v>
      </c>
      <c r="CT3" s="59" t="str">
        <f>LOOKUP(CS3,{0,1,2,3,4,5,6,7,8,9,10,11,12,13,14,15,16,17,18,19,20,21,22,23,24,25},{"0","50","48","46","44","42","40","38","36","34","32","30","28","26","24","22","20","18","16","14","12","10","8","6","4","2"})</f>
        <v>0</v>
      </c>
      <c r="CU3" s="47">
        <f t="shared" ref="CU3:CU7" si="10">SUM(CP3+CT3)</f>
        <v>0</v>
      </c>
      <c r="CV3" s="65"/>
      <c r="CW3" s="66"/>
      <c r="CX3" s="67"/>
      <c r="CY3" s="67"/>
      <c r="CZ3" s="67"/>
      <c r="DA3" s="66"/>
      <c r="DB3" s="68">
        <f>IF(($DA$3:$DA$27)&gt;0,RANK(DA3,$DA$3:$DA$27),0)</f>
        <v>0</v>
      </c>
      <c r="DC3" s="68" t="str">
        <f>LOOKUP(DB3,{0,1,2,3,4,5,6,7,8,9,10,11,12,13,14,15,16,17,18,19,20,21,22,23,24,25},{"0","50","48","46","44","42","40","38","36","34","32","30","28","26","24","22","20","18","16","14","12","10","8","6","4","2"})</f>
        <v>0</v>
      </c>
      <c r="DD3" s="67">
        <f t="shared" ref="DD3:DD7" si="11">SUM(CY3+DC3)</f>
        <v>0</v>
      </c>
      <c r="DE3" s="69"/>
      <c r="DF3" s="62"/>
      <c r="DG3" s="61"/>
      <c r="DH3" s="61"/>
      <c r="DI3" s="61"/>
      <c r="DJ3" s="62"/>
      <c r="DK3" s="70">
        <f>IF(($DJ$3:$DJ$27)&gt;0,RANK(DJ3,$DJ$3:$DJ$27),0)</f>
        <v>0</v>
      </c>
      <c r="DL3" s="70" t="str">
        <f>LOOKUP(DK3,{0,1,2,3,4,5,6,7,8,9,10,11,12,13,14,15,16,17,18,19,20,21,22,23,24,25},{"0","50","48","46","44","42","40","38","36","34","32","30","28","26","24","22","20","18","16","14","12","10","8","6","4","2"})</f>
        <v>0</v>
      </c>
      <c r="DM3" s="61">
        <f t="shared" ref="DM3:DM7" si="12">SUM(DH3+DL3)</f>
        <v>0</v>
      </c>
    </row>
    <row r="4" spans="1:117" s="46" customFormat="1" ht="30" customHeight="1" x14ac:dyDescent="0.25">
      <c r="A4" s="177"/>
      <c r="B4" s="47">
        <v>2</v>
      </c>
      <c r="C4" s="175" t="s">
        <v>40</v>
      </c>
      <c r="D4" s="176" t="s">
        <v>41</v>
      </c>
      <c r="E4" s="176" t="s">
        <v>42</v>
      </c>
      <c r="F4" s="175" t="s">
        <v>143</v>
      </c>
      <c r="G4" s="48">
        <f t="shared" si="0"/>
        <v>0</v>
      </c>
      <c r="H4" s="49">
        <f t="shared" si="0"/>
        <v>0</v>
      </c>
      <c r="I4" s="48">
        <f>SUM(S4,AB4,AK4,AT4,BC4,BL4,BU4,CC4,CL4,CU4,DD4,DM4)</f>
        <v>0</v>
      </c>
      <c r="J4" s="194">
        <f t="shared" ref="J4:J27" si="13">IF(($I$3:$I$27)&gt;0,RANK(I4,$I$3:$I$27),0)</f>
        <v>0</v>
      </c>
      <c r="K4" s="189"/>
      <c r="L4" s="51"/>
      <c r="M4" s="52"/>
      <c r="N4" s="53"/>
      <c r="O4" s="53"/>
      <c r="P4" s="54"/>
      <c r="Q4" s="55">
        <f t="shared" ref="Q4:Q26" si="14">IF(($P$3:$P$27)&gt;0,RANK(P4,$P$3:$P$27),0)</f>
        <v>0</v>
      </c>
      <c r="R4" s="55" t="str">
        <f>LOOKUP(Q4,{0,1,2,3,4,5,6,7,8,9,10,11,12,13,14,15,16,17,18,19,20,21,22,23,24,25},{"0","50","48","46","44","42","40","38","36","34","32","30","28","26","24","22","20","18","16","14","12","10","8","6","4","2"})</f>
        <v>0</v>
      </c>
      <c r="S4" s="56">
        <f t="shared" si="1"/>
        <v>0</v>
      </c>
      <c r="T4" s="57"/>
      <c r="U4" s="58"/>
      <c r="V4" s="47"/>
      <c r="W4" s="47"/>
      <c r="X4" s="47"/>
      <c r="Y4" s="58"/>
      <c r="Z4" s="59">
        <f t="shared" ref="Z4:Z27" si="15">IF(($Y$3:$Y$27)&gt;0,RANK(Y4,$Y$3:$Y$27),0)</f>
        <v>0</v>
      </c>
      <c r="AA4" s="59" t="str">
        <f>LOOKUP(Z4,{0,1,2,3,4,5,6,7,8,9,10,11,12,13,14,15,16,17,18,19,20,21,22,23,24,25},{"0","50","48","46","44","42","40","38","36","34","32","30","28","26","24","22","20","18","16","14","12","10","8","6","4","2"})</f>
        <v>0</v>
      </c>
      <c r="AB4" s="60">
        <f t="shared" si="2"/>
        <v>0</v>
      </c>
      <c r="AC4" s="50"/>
      <c r="AD4" s="51"/>
      <c r="AE4" s="53"/>
      <c r="AF4" s="53"/>
      <c r="AG4" s="53"/>
      <c r="AH4" s="51"/>
      <c r="AI4" s="55">
        <f t="shared" ref="AI4:AI27" si="16">IF(($AH$3:$AH$27)&gt;0,RANK(AH4,$AH$3:$AH$27),0)</f>
        <v>0</v>
      </c>
      <c r="AJ4" s="55" t="str">
        <f>LOOKUP(AI4,{0,1,2,3,4,5,6,7,8,9,10,11,12,13,14,15,16,17,18,19,20,21,22,23,24,25},{"0","50","48","46","44","42","40","38","36","34","32","30","28","26","24","22","20","18","16","14","12","10","8","6","4","2"})</f>
        <v>0</v>
      </c>
      <c r="AK4" s="56">
        <f t="shared" si="3"/>
        <v>0</v>
      </c>
      <c r="AL4" s="57"/>
      <c r="AM4" s="58"/>
      <c r="AN4" s="61"/>
      <c r="AO4" s="47"/>
      <c r="AP4" s="47"/>
      <c r="AQ4" s="58"/>
      <c r="AR4" s="59">
        <f t="shared" ref="AR4:AR27" si="17">IF(($AQ$3:$AQ$27)&gt;0,RANK(AQ4,$AQ$3:$AQ$27),0)</f>
        <v>0</v>
      </c>
      <c r="AS4" s="59" t="str">
        <f>LOOKUP(AR4,{0,1,2,3,4,5,6,7,8,9,10,11,12,13,14,15,16,17,18,19,20,21,22,23,24,25},{"0","50","48","46","44","42","40","38","36","34","32","30","28","26","24","22","20","18","16","14","12","10","8","6","4","2"})</f>
        <v>0</v>
      </c>
      <c r="AT4" s="60">
        <f t="shared" si="4"/>
        <v>0</v>
      </c>
      <c r="AU4" s="50"/>
      <c r="AV4" s="51"/>
      <c r="AW4" s="53"/>
      <c r="AX4" s="53"/>
      <c r="AY4" s="53"/>
      <c r="AZ4" s="51"/>
      <c r="BA4" s="55">
        <f t="shared" ref="BA4:BA27" si="18">IF(($AZ$3:$AZ$27)&gt;0,RANK(AZ4,$AZ$3:$AZ$27),0)</f>
        <v>0</v>
      </c>
      <c r="BB4" s="55" t="str">
        <f>LOOKUP(BA4,{0,1,2,3,4,5,6,7,8,9,10,11,12,13,14,15,16,17,18,19,20,21,22,23,24,25},{"0","50","48","46","44","42","40","38","36","34","32","30","28","26","24","22","20","18","16","14","12","10","8","6","4","2"})</f>
        <v>0</v>
      </c>
      <c r="BC4" s="56">
        <f t="shared" si="5"/>
        <v>0</v>
      </c>
      <c r="BD4" s="57"/>
      <c r="BE4" s="62"/>
      <c r="BF4" s="61"/>
      <c r="BG4" s="47"/>
      <c r="BH4" s="47"/>
      <c r="BI4" s="58"/>
      <c r="BJ4" s="59">
        <f t="shared" ref="BJ4:BJ27" si="19">IF(($BI$3:$BI$27)&gt;0,RANK(BI4,$BI$3:$BI$27),0)</f>
        <v>0</v>
      </c>
      <c r="BK4" s="59" t="str">
        <f>LOOKUP(BJ4,{0,1,2,3,4,5,6,7,8,9,10,11,12,13,14,15,16,17,18,19,20,21,22,23,24,25},{"0","50","48","46","44","42","40","38","36","34","32","30","28","26","24","22","20","18","16","14","12","10","8","6","4","2"})</f>
        <v>0</v>
      </c>
      <c r="BL4" s="60">
        <f t="shared" si="6"/>
        <v>0</v>
      </c>
      <c r="BM4" s="50"/>
      <c r="BN4" s="51"/>
      <c r="BO4" s="53"/>
      <c r="BP4" s="53"/>
      <c r="BQ4" s="63"/>
      <c r="BR4" s="51"/>
      <c r="BS4" s="55">
        <f t="shared" ref="BS4:BS27" si="20">IF(($BR$3:$BR$27)&gt;0,RANK(BR4,$BR$3:$BR$27),0)</f>
        <v>0</v>
      </c>
      <c r="BT4" s="55" t="str">
        <f>LOOKUP(BS4,{0,1,2,3,4,5,6,7,8,9,10,11,12,13,14,15,16,17,18,19,20,21,22,23,24,25},{"0","50","48","46","44","42","40","38","36","34","32","30","28","26","24","22","20","18","16","14","12","10","8","6","4","2"})</f>
        <v>0</v>
      </c>
      <c r="BU4" s="56">
        <f t="shared" si="7"/>
        <v>0</v>
      </c>
      <c r="BV4" s="57"/>
      <c r="BW4" s="64"/>
      <c r="BX4" s="47"/>
      <c r="BY4" s="47"/>
      <c r="BZ4" s="58"/>
      <c r="CA4" s="59">
        <f t="shared" ref="CA4:CA27" si="21">IF(($BZ$3:$BZ$27)&gt;0,RANK(BZ4,$BZ$3:$BZ$27),0)</f>
        <v>0</v>
      </c>
      <c r="CB4" s="59" t="str">
        <f>LOOKUP(CA4,{0,1,2,3,4,5,6,7,8,9,10,11,12,13,14,15,16,17,18,19,20,21,22,23,24,25},{"0","50","48","46","44","42","40","38","36","34","32","30","28","26","24","22","20","18","16","14","12","10","8","6","4","2"})</f>
        <v>0</v>
      </c>
      <c r="CC4" s="60">
        <f t="shared" si="8"/>
        <v>0</v>
      </c>
      <c r="CD4" s="50"/>
      <c r="CE4" s="51"/>
      <c r="CF4" s="53"/>
      <c r="CG4" s="53"/>
      <c r="CH4" s="53"/>
      <c r="CI4" s="51"/>
      <c r="CJ4" s="55">
        <f t="shared" ref="CJ4:CJ27" si="22">IF(($CI$3:$CI$27)&gt;0,RANK(CI4,$CI$3:$CI$27),0)</f>
        <v>0</v>
      </c>
      <c r="CK4" s="55" t="str">
        <f>LOOKUP(CJ4,{0,1,2,3,4,5,6,7,8,9,10,11,12,13,14,15,16,17,18,19,20,21,22,23,24,25},{"0","50","48","46","44","42","40","38","36","34","32","30","28","26","24","22","20","18","16","14","12","10","8","6","4","2"})</f>
        <v>0</v>
      </c>
      <c r="CL4" s="53">
        <f t="shared" si="9"/>
        <v>0</v>
      </c>
      <c r="CM4" s="57"/>
      <c r="CN4" s="58"/>
      <c r="CO4" s="47"/>
      <c r="CP4" s="47"/>
      <c r="CQ4" s="47"/>
      <c r="CR4" s="58"/>
      <c r="CS4" s="59">
        <f t="shared" ref="CS4:CS27" si="23">IF(($CR$3:$CR$27)&gt;0,RANK(CR4,$CR$3:$CR$27),0)</f>
        <v>0</v>
      </c>
      <c r="CT4" s="59" t="str">
        <f>LOOKUP(CS4,{0,1,2,3,4,5,6,7,8,9,10,11,12,13,14,15,16,17,18,19,20,21,22,23,24,25},{"0","50","48","46","44","42","40","38","36","34","32","30","28","26","24","22","20","18","16","14","12","10","8","6","4","2"})</f>
        <v>0</v>
      </c>
      <c r="CU4" s="47">
        <f t="shared" si="10"/>
        <v>0</v>
      </c>
      <c r="CV4" s="65"/>
      <c r="CW4" s="66"/>
      <c r="CX4" s="67"/>
      <c r="CY4" s="67"/>
      <c r="CZ4" s="67"/>
      <c r="DA4" s="66"/>
      <c r="DB4" s="68">
        <f t="shared" ref="DB4:DB27" si="24">IF(($DA$3:$DA$27)&gt;0,RANK(DA4,$DA$3:$DA$27),0)</f>
        <v>0</v>
      </c>
      <c r="DC4" s="68" t="str">
        <f>LOOKUP(DB4,{0,1,2,3,4,5,6,7,8,9,10,11,12,13,14,15,16,17,18,19,20,21,22,23,24,25},{"0","50","48","46","44","42","40","38","36","34","32","30","28","26","24","22","20","18","16","14","12","10","8","6","4","2"})</f>
        <v>0</v>
      </c>
      <c r="DD4" s="67">
        <f t="shared" si="11"/>
        <v>0</v>
      </c>
      <c r="DE4" s="69"/>
      <c r="DF4" s="62"/>
      <c r="DG4" s="61"/>
      <c r="DH4" s="61"/>
      <c r="DI4" s="61"/>
      <c r="DJ4" s="62"/>
      <c r="DK4" s="70">
        <f t="shared" ref="DK4:DK27" si="25">IF(($DJ$3:$DJ$27)&gt;0,RANK(DJ4,$DJ$3:$DJ$27),0)</f>
        <v>0</v>
      </c>
      <c r="DL4" s="70" t="str">
        <f>LOOKUP(DK4,{0,1,2,3,4,5,6,7,8,9,10,11,12,13,14,15,16,17,18,19,20,21,22,23,24,25},{"0","50","48","46","44","42","40","38","36","34","32","30","28","26","24","22","20","18","16","14","12","10","8","6","4","2"})</f>
        <v>0</v>
      </c>
      <c r="DM4" s="61">
        <f t="shared" si="12"/>
        <v>0</v>
      </c>
    </row>
    <row r="5" spans="1:117" s="46" customFormat="1" ht="25.15" customHeight="1" x14ac:dyDescent="0.25">
      <c r="A5" s="177"/>
      <c r="B5" s="47">
        <v>3</v>
      </c>
      <c r="C5" s="175" t="s">
        <v>43</v>
      </c>
      <c r="D5" s="176" t="s">
        <v>44</v>
      </c>
      <c r="E5" s="175" t="s">
        <v>106</v>
      </c>
      <c r="F5" s="176" t="s">
        <v>107</v>
      </c>
      <c r="G5" s="48">
        <f t="shared" si="0"/>
        <v>0</v>
      </c>
      <c r="H5" s="49">
        <f t="shared" si="0"/>
        <v>0</v>
      </c>
      <c r="I5" s="48">
        <f>SUM(S5,AB5,AK5,AT5,BC5,BL5,BU5,CC5,CL5,CU5,DD5,DM5)</f>
        <v>0</v>
      </c>
      <c r="J5" s="194">
        <f t="shared" si="13"/>
        <v>0</v>
      </c>
      <c r="K5" s="190"/>
      <c r="L5" s="51"/>
      <c r="M5" s="52"/>
      <c r="N5" s="53"/>
      <c r="O5" s="53"/>
      <c r="P5" s="54"/>
      <c r="Q5" s="55">
        <f t="shared" si="14"/>
        <v>0</v>
      </c>
      <c r="R5" s="55" t="str">
        <f>LOOKUP(Q5,{0,1,2,3,4,5,6,7,8,9,10,11,12,13,14,15,16,17,18,19,20,21,22,23,24,25},{"0","50","48","46","44","42","40","38","36","34","32","30","28","26","24","22","20","18","16","14","12","10","8","6","4","2"})</f>
        <v>0</v>
      </c>
      <c r="S5" s="56">
        <f t="shared" si="1"/>
        <v>0</v>
      </c>
      <c r="T5" s="71"/>
      <c r="U5" s="58"/>
      <c r="V5" s="47"/>
      <c r="W5" s="47"/>
      <c r="X5" s="47"/>
      <c r="Y5" s="58"/>
      <c r="Z5" s="59">
        <f t="shared" si="15"/>
        <v>0</v>
      </c>
      <c r="AA5" s="59" t="str">
        <f>LOOKUP(Z5,{0,1,2,3,4,5,6,7,8,9,10,11,12,13,14,15,16,17,18,19,20,21,22,23,24,25},{"0","50","48","46","44","42","40","38","36","34","32","30","28","26","24","22","20","18","16","14","12","10","8","6","4","2"})</f>
        <v>0</v>
      </c>
      <c r="AB5" s="60">
        <f t="shared" si="2"/>
        <v>0</v>
      </c>
      <c r="AC5" s="50"/>
      <c r="AD5" s="51"/>
      <c r="AE5" s="53"/>
      <c r="AF5" s="53"/>
      <c r="AG5" s="53"/>
      <c r="AH5" s="51"/>
      <c r="AI5" s="55">
        <f t="shared" si="16"/>
        <v>0</v>
      </c>
      <c r="AJ5" s="55" t="str">
        <f>LOOKUP(AI5,{0,1,2,3,4,5,6,7,8,9,10,11,12,13,14,15,16,17,18,19,20,21,22,23,24,25},{"0","50","48","46","44","42","40","38","36","34","32","30","28","26","24","22","20","18","16","14","12","10","8","6","4","2"})</f>
        <v>0</v>
      </c>
      <c r="AK5" s="56">
        <f t="shared" si="3"/>
        <v>0</v>
      </c>
      <c r="AL5" s="57"/>
      <c r="AM5" s="58"/>
      <c r="AN5" s="61" t="s">
        <v>39</v>
      </c>
      <c r="AO5" s="47"/>
      <c r="AP5" s="47"/>
      <c r="AQ5" s="58"/>
      <c r="AR5" s="59">
        <f t="shared" si="17"/>
        <v>0</v>
      </c>
      <c r="AS5" s="59" t="str">
        <f>LOOKUP(AR5,{0,1,2,3,4,5,6,7,8,9,10,11,12,13,14,15,16,17,18,19,20,21,22,23,24,25},{"0","50","48","46","44","42","40","38","36","34","32","30","28","26","24","22","20","18","16","14","12","10","8","6","4","2"})</f>
        <v>0</v>
      </c>
      <c r="AT5" s="60">
        <f t="shared" si="4"/>
        <v>0</v>
      </c>
      <c r="AU5" s="50"/>
      <c r="AV5" s="51"/>
      <c r="AW5" s="53" t="s">
        <v>39</v>
      </c>
      <c r="AX5" s="53"/>
      <c r="AY5" s="53"/>
      <c r="AZ5" s="51"/>
      <c r="BA5" s="55">
        <f t="shared" si="18"/>
        <v>0</v>
      </c>
      <c r="BB5" s="55" t="str">
        <f>LOOKUP(BA5,{0,1,2,3,4,5,6,7,8,9,10,11,12,13,14,15,16,17,18,19,20,21,22,23,24,25},{"0","50","48","46","44","42","40","38","36","34","32","30","28","26","24","22","20","18","16","14","12","10","8","6","4","2"})</f>
        <v>0</v>
      </c>
      <c r="BC5" s="56">
        <f t="shared" si="5"/>
        <v>0</v>
      </c>
      <c r="BD5" s="57"/>
      <c r="BE5" s="62"/>
      <c r="BF5" s="61"/>
      <c r="BG5" s="47"/>
      <c r="BH5" s="47"/>
      <c r="BI5" s="58"/>
      <c r="BJ5" s="59">
        <f t="shared" si="19"/>
        <v>0</v>
      </c>
      <c r="BK5" s="59" t="str">
        <f>LOOKUP(BJ5,{0,1,2,3,4,5,6,7,8,9,10,11,12,13,14,15,16,17,18,19,20,21,22,23,24,25},{"0","50","48","46","44","42","40","38","36","34","32","30","28","26","24","22","20","18","16","14","12","10","8","6","4","2"})</f>
        <v>0</v>
      </c>
      <c r="BL5" s="60">
        <f t="shared" si="6"/>
        <v>0</v>
      </c>
      <c r="BM5" s="72"/>
      <c r="BN5" s="51"/>
      <c r="BO5" s="53"/>
      <c r="BP5" s="53"/>
      <c r="BQ5" s="63"/>
      <c r="BR5" s="51"/>
      <c r="BS5" s="55">
        <f t="shared" si="20"/>
        <v>0</v>
      </c>
      <c r="BT5" s="55" t="str">
        <f>LOOKUP(BS5,{0,1,2,3,4,5,6,7,8,9,10,11,12,13,14,15,16,17,18,19,20,21,22,23,24,25},{"0","50","48","46","44","42","40","38","36","34","32","30","28","26","24","22","20","18","16","14","12","10","8","6","4","2"})</f>
        <v>0</v>
      </c>
      <c r="BU5" s="56">
        <f t="shared" si="7"/>
        <v>0</v>
      </c>
      <c r="BV5" s="57"/>
      <c r="BW5" s="64"/>
      <c r="BX5" s="47"/>
      <c r="BY5" s="47"/>
      <c r="BZ5" s="58"/>
      <c r="CA5" s="59">
        <f t="shared" si="21"/>
        <v>0</v>
      </c>
      <c r="CB5" s="59" t="str">
        <f>LOOKUP(CA5,{0,1,2,3,4,5,6,7,8,9,10,11,12,13,14,15,16,17,18,19,20,21,22,23,24,25},{"0","50","48","46","44","42","40","38","36","34","32","30","28","26","24","22","20","18","16","14","12","10","8","6","4","2"})</f>
        <v>0</v>
      </c>
      <c r="CC5" s="60">
        <f t="shared" si="8"/>
        <v>0</v>
      </c>
      <c r="CD5" s="50"/>
      <c r="CE5" s="51"/>
      <c r="CF5" s="53" t="s">
        <v>39</v>
      </c>
      <c r="CG5" s="53"/>
      <c r="CH5" s="53"/>
      <c r="CI5" s="51"/>
      <c r="CJ5" s="55">
        <f t="shared" si="22"/>
        <v>0</v>
      </c>
      <c r="CK5" s="55" t="str">
        <f>LOOKUP(CJ5,{0,1,2,3,4,5,6,7,8,9,10,11,12,13,14,15,16,17,18,19,20,21,22,23,24,25},{"0","50","48","46","44","42","40","38","36","34","32","30","28","26","24","22","20","18","16","14","12","10","8","6","4","2"})</f>
        <v>0</v>
      </c>
      <c r="CL5" s="53">
        <f t="shared" si="9"/>
        <v>0</v>
      </c>
      <c r="CM5" s="57"/>
      <c r="CN5" s="58"/>
      <c r="CO5" s="47" t="s">
        <v>39</v>
      </c>
      <c r="CP5" s="47"/>
      <c r="CQ5" s="47"/>
      <c r="CR5" s="58"/>
      <c r="CS5" s="59">
        <f t="shared" si="23"/>
        <v>0</v>
      </c>
      <c r="CT5" s="59" t="str">
        <f>LOOKUP(CS5,{0,1,2,3,4,5,6,7,8,9,10,11,12,13,14,15,16,17,18,19,20,21,22,23,24,25},{"0","50","48","46","44","42","40","38","36","34","32","30","28","26","24","22","20","18","16","14","12","10","8","6","4","2"})</f>
        <v>0</v>
      </c>
      <c r="CU5" s="47">
        <f t="shared" si="10"/>
        <v>0</v>
      </c>
      <c r="CV5" s="65"/>
      <c r="CW5" s="66"/>
      <c r="CX5" s="67" t="s">
        <v>39</v>
      </c>
      <c r="CY5" s="67"/>
      <c r="CZ5" s="67"/>
      <c r="DA5" s="66"/>
      <c r="DB5" s="68">
        <f t="shared" si="24"/>
        <v>0</v>
      </c>
      <c r="DC5" s="68" t="str">
        <f>LOOKUP(DB5,{0,1,2,3,4,5,6,7,8,9,10,11,12,13,14,15,16,17,18,19,20,21,22,23,24,25},{"0","50","48","46","44","42","40","38","36","34","32","30","28","26","24","22","20","18","16","14","12","10","8","6","4","2"})</f>
        <v>0</v>
      </c>
      <c r="DD5" s="67">
        <f t="shared" si="11"/>
        <v>0</v>
      </c>
      <c r="DE5" s="69"/>
      <c r="DF5" s="62"/>
      <c r="DG5" s="61"/>
      <c r="DH5" s="61"/>
      <c r="DI5" s="61"/>
      <c r="DJ5" s="62"/>
      <c r="DK5" s="70">
        <f t="shared" si="25"/>
        <v>0</v>
      </c>
      <c r="DL5" s="70" t="str">
        <f>LOOKUP(DK5,{0,1,2,3,4,5,6,7,8,9,10,11,12,13,14,15,16,17,18,19,20,21,22,23,24,25},{"0","50","48","46","44","42","40","38","36","34","32","30","28","26","24","22","20","18","16","14","12","10","8","6","4","2"})</f>
        <v>0</v>
      </c>
      <c r="DM5" s="61">
        <f t="shared" si="12"/>
        <v>0</v>
      </c>
    </row>
    <row r="6" spans="1:117" s="46" customFormat="1" ht="27" customHeight="1" x14ac:dyDescent="0.25">
      <c r="A6" s="177" t="s">
        <v>98</v>
      </c>
      <c r="B6" s="47">
        <v>4</v>
      </c>
      <c r="C6" s="175" t="s">
        <v>45</v>
      </c>
      <c r="D6" s="176" t="s">
        <v>46</v>
      </c>
      <c r="E6" s="175" t="s">
        <v>47</v>
      </c>
      <c r="F6" s="176" t="s">
        <v>46</v>
      </c>
      <c r="G6" s="48">
        <f t="shared" si="0"/>
        <v>0</v>
      </c>
      <c r="H6" s="49">
        <f t="shared" si="0"/>
        <v>0</v>
      </c>
      <c r="I6" s="48">
        <f>SUM(S6,AB6,AK6,AT6,BC6,BL6,BU6,CC6,CL6,CU6,DD6,DM6)</f>
        <v>0</v>
      </c>
      <c r="J6" s="194">
        <f t="shared" si="13"/>
        <v>0</v>
      </c>
      <c r="K6" s="189"/>
      <c r="L6" s="51"/>
      <c r="M6" s="52"/>
      <c r="N6" s="53"/>
      <c r="O6" s="53"/>
      <c r="P6" s="54"/>
      <c r="Q6" s="55">
        <f t="shared" si="14"/>
        <v>0</v>
      </c>
      <c r="R6" s="55" t="str">
        <f>LOOKUP(Q6,{0,1,2,3,4,5,6,7,8,9,10,11,12,13,14,15,16,17,18,19,20,21,22,23,24,25},{"0","50","48","46","44","42","40","38","36","34","32","30","28","26","24","22","20","18","16","14","12","10","8","6","4","2"})</f>
        <v>0</v>
      </c>
      <c r="S6" s="56">
        <f>SUM(N6+R6)</f>
        <v>0</v>
      </c>
      <c r="T6" s="57"/>
      <c r="U6" s="58"/>
      <c r="V6" s="47"/>
      <c r="W6" s="47"/>
      <c r="X6" s="47"/>
      <c r="Y6" s="58"/>
      <c r="Z6" s="59">
        <f t="shared" si="15"/>
        <v>0</v>
      </c>
      <c r="AA6" s="59" t="str">
        <f>LOOKUP(Z6,{0,1,2,3,4,5,6,7,8,9,10,11,12,13,14,15,16,17,18,19,20,21,22,23,24,25},{"0","50","48","46","44","42","40","38","36","34","32","30","28","26","24","22","20","18","16","14","12","10","8","6","4","2"})</f>
        <v>0</v>
      </c>
      <c r="AB6" s="60">
        <f t="shared" si="2"/>
        <v>0</v>
      </c>
      <c r="AC6" s="50"/>
      <c r="AD6" s="51"/>
      <c r="AE6" s="53"/>
      <c r="AF6" s="53"/>
      <c r="AG6" s="53"/>
      <c r="AH6" s="51"/>
      <c r="AI6" s="55">
        <f t="shared" si="16"/>
        <v>0</v>
      </c>
      <c r="AJ6" s="55" t="str">
        <f>LOOKUP(AI6,{0,1,2,3,4,5,6,7,8,9,10,11,12,13,14,15,16,17,18,19,20,21,22,23,24,25},{"0","50","48","46","44","42","40","38","36","34","32","30","28","26","24","22","20","18","16","14","12","10","8","6","4","2"})</f>
        <v>0</v>
      </c>
      <c r="AK6" s="56">
        <f t="shared" si="3"/>
        <v>0</v>
      </c>
      <c r="AL6" s="57"/>
      <c r="AM6" s="58"/>
      <c r="AN6" s="61"/>
      <c r="AO6" s="47"/>
      <c r="AP6" s="47"/>
      <c r="AQ6" s="58"/>
      <c r="AR6" s="59">
        <f t="shared" si="17"/>
        <v>0</v>
      </c>
      <c r="AS6" s="59" t="str">
        <f>LOOKUP(AR6,{0,1,2,3,4,5,6,7,8,9,10,11,12,13,14,15,16,17,18,19,20,21,22,23,24,25},{"0","50","48","46","44","42","40","38","36","34","32","30","28","26","24","22","20","18","16","14","12","10","8","6","4","2"})</f>
        <v>0</v>
      </c>
      <c r="AT6" s="60">
        <f t="shared" si="4"/>
        <v>0</v>
      </c>
      <c r="AU6" s="50"/>
      <c r="AV6" s="51"/>
      <c r="AW6" s="53"/>
      <c r="AX6" s="53"/>
      <c r="AY6" s="53"/>
      <c r="AZ6" s="51"/>
      <c r="BA6" s="55">
        <f t="shared" si="18"/>
        <v>0</v>
      </c>
      <c r="BB6" s="55" t="str">
        <f>LOOKUP(BA6,{0,1,2,3,4,5,6,7,8,9,10,11,12,13,14,15,16,17,18,19,20,21,22,23,24,25},{"0","50","48","46","44","42","40","38","36","34","32","30","28","26","24","22","20","18","16","14","12","10","8","6","4","2"})</f>
        <v>0</v>
      </c>
      <c r="BC6" s="56">
        <f t="shared" si="5"/>
        <v>0</v>
      </c>
      <c r="BD6" s="57"/>
      <c r="BE6" s="62"/>
      <c r="BF6" s="61"/>
      <c r="BG6" s="47"/>
      <c r="BH6" s="47"/>
      <c r="BI6" s="58"/>
      <c r="BJ6" s="59">
        <f t="shared" si="19"/>
        <v>0</v>
      </c>
      <c r="BK6" s="59" t="str">
        <f>LOOKUP(BJ6,{0,1,2,3,4,5,6,7,8,9,10,11,12,13,14,15,16,17,18,19,20,21,22,23,24,25},{"0","50","48","46","44","42","40","38","36","34","32","30","28","26","24","22","20","18","16","14","12","10","8","6","4","2"})</f>
        <v>0</v>
      </c>
      <c r="BL6" s="60">
        <f t="shared" si="6"/>
        <v>0</v>
      </c>
      <c r="BM6" s="50"/>
      <c r="BN6" s="51"/>
      <c r="BO6" s="53"/>
      <c r="BP6" s="53"/>
      <c r="BQ6" s="63"/>
      <c r="BR6" s="51"/>
      <c r="BS6" s="55">
        <f t="shared" si="20"/>
        <v>0</v>
      </c>
      <c r="BT6" s="55" t="str">
        <f>LOOKUP(BS6,{0,1,2,3,4,5,6,7,8,9,10,11,12,13,14,15,16,17,18,19,20,21,22,23,24,25},{"0","50","48","46","44","42","40","38","36","34","32","30","28","26","24","22","20","18","16","14","12","10","8","6","4","2"})</f>
        <v>0</v>
      </c>
      <c r="BU6" s="56">
        <f t="shared" si="7"/>
        <v>0</v>
      </c>
      <c r="BV6" s="57"/>
      <c r="BW6" s="64"/>
      <c r="BX6" s="47"/>
      <c r="BY6" s="47"/>
      <c r="BZ6" s="58"/>
      <c r="CA6" s="59">
        <f t="shared" si="21"/>
        <v>0</v>
      </c>
      <c r="CB6" s="59" t="str">
        <f>LOOKUP(CA6,{0,1,2,3,4,5,6,7,8,9,10,11,12,13,14,15,16,17,18,19,20,21,22,23,24,25},{"0","50","48","46","44","42","40","38","36","34","32","30","28","26","24","22","20","18","16","14","12","10","8","6","4","2"})</f>
        <v>0</v>
      </c>
      <c r="CC6" s="60">
        <f t="shared" si="8"/>
        <v>0</v>
      </c>
      <c r="CD6" s="50"/>
      <c r="CE6" s="51"/>
      <c r="CF6" s="53"/>
      <c r="CG6" s="53"/>
      <c r="CH6" s="53"/>
      <c r="CI6" s="51"/>
      <c r="CJ6" s="55">
        <f t="shared" si="22"/>
        <v>0</v>
      </c>
      <c r="CK6" s="55" t="str">
        <f>LOOKUP(CJ6,{0,1,2,3,4,5,6,7,8,9,10,11,12,13,14,15,16,17,18,19,20,21,22,23,24,25},{"0","50","48","46","44","42","40","38","36","34","32","30","28","26","24","22","20","18","16","14","12","10","8","6","4","2"})</f>
        <v>0</v>
      </c>
      <c r="CL6" s="53">
        <f t="shared" si="9"/>
        <v>0</v>
      </c>
      <c r="CM6" s="57"/>
      <c r="CN6" s="58"/>
      <c r="CO6" s="47"/>
      <c r="CP6" s="47"/>
      <c r="CQ6" s="47"/>
      <c r="CR6" s="58"/>
      <c r="CS6" s="59">
        <f t="shared" si="23"/>
        <v>0</v>
      </c>
      <c r="CT6" s="59" t="str">
        <f>LOOKUP(CS6,{0,1,2,3,4,5,6,7,8,9,10,11,12,13,14,15,16,17,18,19,20,21,22,23,24,25},{"0","50","48","46","44","42","40","38","36","34","32","30","28","26","24","22","20","18","16","14","12","10","8","6","4","2"})</f>
        <v>0</v>
      </c>
      <c r="CU6" s="47">
        <f t="shared" si="10"/>
        <v>0</v>
      </c>
      <c r="CV6" s="65"/>
      <c r="CW6" s="66"/>
      <c r="CX6" s="67"/>
      <c r="CY6" s="67"/>
      <c r="CZ6" s="67"/>
      <c r="DA6" s="66"/>
      <c r="DB6" s="68">
        <f t="shared" si="24"/>
        <v>0</v>
      </c>
      <c r="DC6" s="68" t="str">
        <f>LOOKUP(DB6,{0,1,2,3,4,5,6,7,8,9,10,11,12,13,14,15,16,17,18,19,20,21,22,23,24,25},{"0","50","48","46","44","42","40","38","36","34","32","30","28","26","24","22","20","18","16","14","12","10","8","6","4","2"})</f>
        <v>0</v>
      </c>
      <c r="DD6" s="67">
        <f t="shared" si="11"/>
        <v>0</v>
      </c>
      <c r="DE6" s="69"/>
      <c r="DF6" s="62"/>
      <c r="DG6" s="61"/>
      <c r="DH6" s="61"/>
      <c r="DI6" s="61"/>
      <c r="DJ6" s="62"/>
      <c r="DK6" s="70">
        <f t="shared" si="25"/>
        <v>0</v>
      </c>
      <c r="DL6" s="70" t="str">
        <f>LOOKUP(DK6,{0,1,2,3,4,5,6,7,8,9,10,11,12,13,14,15,16,17,18,19,20,21,22,23,24,25},{"0","50","48","46","44","42","40","38","36","34","32","30","28","26","24","22","20","18","16","14","12","10","8","6","4","2"})</f>
        <v>0</v>
      </c>
      <c r="DM6" s="61">
        <f t="shared" si="12"/>
        <v>0</v>
      </c>
    </row>
    <row r="7" spans="1:117" s="46" customFormat="1" ht="30" customHeight="1" x14ac:dyDescent="0.25">
      <c r="A7" s="177" t="s">
        <v>98</v>
      </c>
      <c r="B7" s="47">
        <v>5</v>
      </c>
      <c r="C7" s="175" t="s">
        <v>48</v>
      </c>
      <c r="D7" s="176" t="s">
        <v>49</v>
      </c>
      <c r="E7" s="175" t="s">
        <v>48</v>
      </c>
      <c r="F7" s="175" t="s">
        <v>49</v>
      </c>
      <c r="G7" s="48">
        <f t="shared" si="0"/>
        <v>0</v>
      </c>
      <c r="H7" s="49">
        <f t="shared" si="0"/>
        <v>0</v>
      </c>
      <c r="I7" s="48">
        <f>SUM(S7,AB7,AK7,AT7,BC7,BL7,BU7,CC7,CL7,CU7:CU7,DD7,DM7)</f>
        <v>0</v>
      </c>
      <c r="J7" s="194">
        <f t="shared" si="13"/>
        <v>0</v>
      </c>
      <c r="K7" s="189" t="s">
        <v>39</v>
      </c>
      <c r="L7" s="51"/>
      <c r="M7" s="53"/>
      <c r="N7" s="53"/>
      <c r="O7" s="53"/>
      <c r="P7" s="54"/>
      <c r="Q7" s="55">
        <f t="shared" si="14"/>
        <v>0</v>
      </c>
      <c r="R7" s="55" t="str">
        <f>LOOKUP(Q7,{0,1,2,3,4,5,6,7,8,9,10,11,12,13,14,15,16,17,18,19,20,21,22,23,24,25},{"0","50","48","46","44","42","40","38","36","34","32","30","28","26","24","22","20","18","16","14","12","10","8","6","4","2"})</f>
        <v>0</v>
      </c>
      <c r="S7" s="56">
        <f t="shared" si="1"/>
        <v>0</v>
      </c>
      <c r="T7" s="57"/>
      <c r="U7" s="58"/>
      <c r="V7" s="47"/>
      <c r="W7" s="47"/>
      <c r="X7" s="47"/>
      <c r="Y7" s="58"/>
      <c r="Z7" s="59">
        <f t="shared" si="15"/>
        <v>0</v>
      </c>
      <c r="AA7" s="59" t="str">
        <f>LOOKUP(Z7,{0,1,2,3,4,5,6,7,8,9,10,11,12,13,14,15,16,17,18,19,20,21,22,23,24,25},{"0","50","48","46","44","42","40","38","36","34","32","30","28","26","24","22","20","18","16","14","12","10","8","6","4","2"})</f>
        <v>0</v>
      </c>
      <c r="AB7" s="60">
        <f t="shared" si="2"/>
        <v>0</v>
      </c>
      <c r="AC7" s="50"/>
      <c r="AD7" s="51"/>
      <c r="AE7" s="53"/>
      <c r="AF7" s="53"/>
      <c r="AG7" s="53"/>
      <c r="AH7" s="51"/>
      <c r="AI7" s="55">
        <f t="shared" si="16"/>
        <v>0</v>
      </c>
      <c r="AJ7" s="55" t="str">
        <f>LOOKUP(AI7,{0,1,2,3,4,5,6,7,8,9,10,11,12,13,14,15,16,17,18,19,20,21,22,23,24,25},{"0","50","48","46","44","42","40","38","36","34","32","30","28","26","24","22","20","18","16","14","12","10","8","6","4","2"})</f>
        <v>0</v>
      </c>
      <c r="AK7" s="56">
        <f t="shared" si="3"/>
        <v>0</v>
      </c>
      <c r="AL7" s="57"/>
      <c r="AM7" s="58"/>
      <c r="AN7" s="61"/>
      <c r="AO7" s="47"/>
      <c r="AP7" s="47"/>
      <c r="AQ7" s="58"/>
      <c r="AR7" s="59">
        <f t="shared" si="17"/>
        <v>0</v>
      </c>
      <c r="AS7" s="59" t="str">
        <f>LOOKUP(AR7,{0,1,2,3,4,5,6,7,8,9,10,11,12,13,14,15,16,17,18,19,20,21,22,23,24,25},{"0","50","48","46","44","42","40","38","36","34","32","30","28","26","24","22","20","18","16","14","12","10","8","6","4","2"})</f>
        <v>0</v>
      </c>
      <c r="AT7" s="60">
        <f t="shared" si="4"/>
        <v>0</v>
      </c>
      <c r="AU7" s="50"/>
      <c r="AV7" s="51"/>
      <c r="AW7" s="53"/>
      <c r="AX7" s="53"/>
      <c r="AY7" s="53"/>
      <c r="AZ7" s="51"/>
      <c r="BA7" s="55">
        <f t="shared" si="18"/>
        <v>0</v>
      </c>
      <c r="BB7" s="55" t="str">
        <f>LOOKUP(BA7,{0,1,2,3,4,5,6,7,8,9,10,11,12,13,14,15,16,17,18,19,20,21,22,23,24,25},{"0","50","48","46","44","42","40","38","36","34","32","30","28","26","24","22","20","18","16","14","12","10","8","6","4","2"})</f>
        <v>0</v>
      </c>
      <c r="BC7" s="56">
        <f t="shared" si="5"/>
        <v>0</v>
      </c>
      <c r="BD7" s="57"/>
      <c r="BE7" s="62"/>
      <c r="BF7" s="61"/>
      <c r="BG7" s="47"/>
      <c r="BH7" s="47"/>
      <c r="BI7" s="58"/>
      <c r="BJ7" s="59">
        <f t="shared" si="19"/>
        <v>0</v>
      </c>
      <c r="BK7" s="59" t="str">
        <f>LOOKUP(BJ7,{0,1,2,3,4,5,6,7,8,9,10,11,12,13,14,15,16,17,18,19,20,21,22,23,24,25},{"0","50","48","46","44","42","40","38","36","34","32","30","28","26","24","22","20","18","16","14","12","10","8","6","4","2"})</f>
        <v>0</v>
      </c>
      <c r="BL7" s="60">
        <f t="shared" si="6"/>
        <v>0</v>
      </c>
      <c r="BM7" s="50"/>
      <c r="BN7" s="51"/>
      <c r="BO7" s="53"/>
      <c r="BP7" s="53"/>
      <c r="BQ7" s="63"/>
      <c r="BR7" s="51"/>
      <c r="BS7" s="55">
        <f t="shared" si="20"/>
        <v>0</v>
      </c>
      <c r="BT7" s="55" t="str">
        <f>LOOKUP(BS7,{0,1,2,3,4,5,6,7,8,9,10,11,12,13,14,15,16,17,18,19,20,21,22,23,24,25},{"0","50","48","46","44","42","40","38","36","34","32","30","28","26","24","22","20","18","16","14","12","10","8","6","4","2"})</f>
        <v>0</v>
      </c>
      <c r="BU7" s="56">
        <f t="shared" si="7"/>
        <v>0</v>
      </c>
      <c r="BV7" s="57"/>
      <c r="BW7" s="64"/>
      <c r="BX7" s="47"/>
      <c r="BY7" s="47"/>
      <c r="BZ7" s="58"/>
      <c r="CA7" s="59">
        <f t="shared" si="21"/>
        <v>0</v>
      </c>
      <c r="CB7" s="59" t="str">
        <f>LOOKUP(CA7,{0,1,2,3,4,5,6,7,8,9,10,11,12,13,14,15,16,17,18,19,20,21,22,23,24,25},{"0","50","48","46","44","42","40","38","36","34","32","30","28","26","24","22","20","18","16","14","12","10","8","6","4","2"})</f>
        <v>0</v>
      </c>
      <c r="CC7" s="60">
        <f t="shared" si="8"/>
        <v>0</v>
      </c>
      <c r="CD7" s="50"/>
      <c r="CE7" s="51"/>
      <c r="CF7" s="53"/>
      <c r="CG7" s="53"/>
      <c r="CH7" s="53"/>
      <c r="CI7" s="51"/>
      <c r="CJ7" s="55">
        <f t="shared" si="22"/>
        <v>0</v>
      </c>
      <c r="CK7" s="55" t="str">
        <f>LOOKUP(CJ7,{0,1,2,3,4,5,6,7,8,9,10,11,12,13,14,15,16,17,18,19,20,21,22,23,24,25},{"0","50","48","46","44","42","40","38","36","34","32","30","28","26","24","22","20","18","16","14","12","10","8","6","4","2"})</f>
        <v>0</v>
      </c>
      <c r="CL7" s="53">
        <f t="shared" si="9"/>
        <v>0</v>
      </c>
      <c r="CM7" s="57"/>
      <c r="CN7" s="58"/>
      <c r="CO7" s="47"/>
      <c r="CP7" s="47"/>
      <c r="CQ7" s="47"/>
      <c r="CR7" s="58"/>
      <c r="CS7" s="59">
        <f t="shared" si="23"/>
        <v>0</v>
      </c>
      <c r="CT7" s="59" t="str">
        <f>LOOKUP(CS7,{0,1,2,3,4,5,6,7,8,9,10,11,12,13,14,15,16,17,18,19,20,21,22,23,24,25},{"0","50","48","46","44","42","40","38","36","34","32","30","28","26","24","22","20","18","16","14","12","10","8","6","4","2"})</f>
        <v>0</v>
      </c>
      <c r="CU7" s="47">
        <f t="shared" si="10"/>
        <v>0</v>
      </c>
      <c r="CV7" s="65"/>
      <c r="CW7" s="66"/>
      <c r="CX7" s="67"/>
      <c r="CY7" s="67"/>
      <c r="CZ7" s="67"/>
      <c r="DA7" s="66"/>
      <c r="DB7" s="68">
        <f t="shared" si="24"/>
        <v>0</v>
      </c>
      <c r="DC7" s="68" t="str">
        <f>LOOKUP(DB7,{0,1,2,3,4,5,6,7,8,9,10,11,12,13,14,15,16,17,18,19,20,21,22,23,24,25},{"0","50","48","46","44","42","40","38","36","34","32","30","28","26","24","22","20","18","16","14","12","10","8","6","4","2"})</f>
        <v>0</v>
      </c>
      <c r="DD7" s="67">
        <f t="shared" si="11"/>
        <v>0</v>
      </c>
      <c r="DE7" s="69"/>
      <c r="DF7" s="62"/>
      <c r="DG7" s="61"/>
      <c r="DH7" s="61"/>
      <c r="DI7" s="61"/>
      <c r="DJ7" s="62"/>
      <c r="DK7" s="70">
        <f t="shared" si="25"/>
        <v>0</v>
      </c>
      <c r="DL7" s="70" t="str">
        <f>LOOKUP(DK7,{0,1,2,3,4,5,6,7,8,9,10,11,12,13,14,15,16,17,18,19,20,21,22,23,24,25},{"0","50","48","46","44","42","40","38","36","34","32","30","28","26","24","22","20","18","16","14","12","10","8","6","4","2"})</f>
        <v>0</v>
      </c>
      <c r="DM7" s="61">
        <f t="shared" si="12"/>
        <v>0</v>
      </c>
    </row>
    <row r="8" spans="1:117" s="46" customFormat="1" ht="30" customHeight="1" x14ac:dyDescent="0.25">
      <c r="A8" s="177" t="s">
        <v>98</v>
      </c>
      <c r="B8" s="47">
        <v>6</v>
      </c>
      <c r="C8" s="175" t="s">
        <v>50</v>
      </c>
      <c r="D8" s="176" t="s">
        <v>46</v>
      </c>
      <c r="E8" s="175" t="s">
        <v>51</v>
      </c>
      <c r="F8" s="175" t="s">
        <v>46</v>
      </c>
      <c r="G8" s="48">
        <f t="shared" si="0"/>
        <v>0</v>
      </c>
      <c r="H8" s="49">
        <f t="shared" si="0"/>
        <v>0</v>
      </c>
      <c r="I8" s="48">
        <f>SUM(S8,AB8,AK8,AT8,BC8,BL8,BU8,CC8,CL8,CU8,DD8,DM8)</f>
        <v>0</v>
      </c>
      <c r="J8" s="194">
        <f t="shared" si="13"/>
        <v>0</v>
      </c>
      <c r="K8" s="189"/>
      <c r="L8" s="51"/>
      <c r="M8" s="52"/>
      <c r="N8" s="53"/>
      <c r="O8" s="53"/>
      <c r="P8" s="54"/>
      <c r="Q8" s="55">
        <f t="shared" si="14"/>
        <v>0</v>
      </c>
      <c r="R8" s="55" t="str">
        <f>LOOKUP(Q8,{0,1,2,3,4,5,6,7,8,9,10,11,12,13,14,15,16,17,18,19,20,21,22,23,24,25},{"0","50","48","46","44","42","40","38","36","34","32","30","28","26","24","22","20","18","16","14","12","10","8","6","4","2"})</f>
        <v>0</v>
      </c>
      <c r="S8" s="56">
        <f t="shared" si="1"/>
        <v>0</v>
      </c>
      <c r="T8" s="57"/>
      <c r="U8" s="58"/>
      <c r="V8" s="47"/>
      <c r="W8" s="47"/>
      <c r="X8" s="47"/>
      <c r="Y8" s="58"/>
      <c r="Z8" s="59">
        <f t="shared" si="15"/>
        <v>0</v>
      </c>
      <c r="AA8" s="59" t="str">
        <f>LOOKUP(Z8,{0,1,2,3,4,5,6,7,8,9,10,11,12,13,14,15,16,17,18,19,20,21,22,23,24,25},{"0","50","48","46","44","42","40","38","36","34","32","30","28","26","24","22","20","18","16","14","12","10","8","6","4","2"})</f>
        <v>0</v>
      </c>
      <c r="AB8" s="60">
        <f t="shared" si="2"/>
        <v>0</v>
      </c>
      <c r="AC8" s="50"/>
      <c r="AD8" s="51"/>
      <c r="AE8" s="53"/>
      <c r="AF8" s="53"/>
      <c r="AG8" s="53"/>
      <c r="AH8" s="51"/>
      <c r="AI8" s="55">
        <f t="shared" si="16"/>
        <v>0</v>
      </c>
      <c r="AJ8" s="55" t="str">
        <f>LOOKUP(AI8,{0,1,2,3,4,5,6,7,8,9,10,11,12,13,14,15,16,17,18,19,20,21,22,23,24,25},{"0","50","48","46","44","42","40","38","36","34","32","30","28","26","24","22","20","18","16","14","12","10","8","6","4","2"})</f>
        <v>0</v>
      </c>
      <c r="AK8" s="56">
        <f t="shared" si="3"/>
        <v>0</v>
      </c>
      <c r="AL8" s="57"/>
      <c r="AM8" s="58"/>
      <c r="AN8" s="61"/>
      <c r="AO8" s="47"/>
      <c r="AP8" s="47"/>
      <c r="AQ8" s="58"/>
      <c r="AR8" s="59">
        <f t="shared" si="17"/>
        <v>0</v>
      </c>
      <c r="AS8" s="59" t="str">
        <f>LOOKUP(AR8,{0,1,2,3,4,5,6,7,8,9,10,11,12,13,14,15,16,17,18,19,20,21,22,23,24,25},{"0","50","48","46","44","42","40","38","36","34","32","30","28","26","24","22","20","18","16","14","12","10","8","6","4","2"})</f>
        <v>0</v>
      </c>
      <c r="AT8" s="60">
        <f t="shared" si="4"/>
        <v>0</v>
      </c>
      <c r="AU8" s="50"/>
      <c r="AV8" s="51"/>
      <c r="AW8" s="53"/>
      <c r="AX8" s="53"/>
      <c r="AY8" s="53"/>
      <c r="AZ8" s="51"/>
      <c r="BA8" s="55">
        <f t="shared" si="18"/>
        <v>0</v>
      </c>
      <c r="BB8" s="55" t="str">
        <f>LOOKUP(BA8,{0,1,2,3,4,5,6,7,8,9,10,11,12,13,14,15,16,17,18,19,20,21,22,23,24,25},{"0","50","48","46","44","42","40","38","36","34","32","30","28","26","24","22","20","18","16","14","12","10","8","6","4","2"})</f>
        <v>0</v>
      </c>
      <c r="BC8" s="56">
        <f t="shared" si="5"/>
        <v>0</v>
      </c>
      <c r="BD8" s="57"/>
      <c r="BE8" s="62"/>
      <c r="BF8" s="61"/>
      <c r="BG8" s="47"/>
      <c r="BH8" s="47"/>
      <c r="BI8" s="58"/>
      <c r="BJ8" s="59">
        <f t="shared" si="19"/>
        <v>0</v>
      </c>
      <c r="BK8" s="59" t="str">
        <f>LOOKUP(BJ8,{0,1,2,3,4,5,6,7,8,9,10,11,12,13,14,15,16,17,18,19,20,21,22,23,24,25},{"0","50","48","46","44","42","40","38","36","34","32","30","28","26","24","22","20","18","16","14","12","10","8","6","4","2"})</f>
        <v>0</v>
      </c>
      <c r="BL8" s="60">
        <f t="shared" si="6"/>
        <v>0</v>
      </c>
      <c r="BM8" s="50"/>
      <c r="BN8" s="51"/>
      <c r="BO8" s="53"/>
      <c r="BP8" s="53"/>
      <c r="BQ8" s="63"/>
      <c r="BR8" s="51"/>
      <c r="BS8" s="55">
        <f t="shared" si="20"/>
        <v>0</v>
      </c>
      <c r="BT8" s="55" t="str">
        <f>LOOKUP(BS8,{0,1,2,3,4,5,6,7,8,9,10,11,12,13,14,15,16,17,18,19,20,21,22,23,24,25},{"0","50","48","46","44","42","40","38","36","34","32","30","28","26","24","22","20","18","16","14","12","10","8","6","4","2"})</f>
        <v>0</v>
      </c>
      <c r="BU8" s="56">
        <f t="shared" si="7"/>
        <v>0</v>
      </c>
      <c r="BV8" s="73"/>
      <c r="BW8" s="64"/>
      <c r="BX8" s="47"/>
      <c r="BY8" s="47"/>
      <c r="BZ8" s="58"/>
      <c r="CA8" s="59">
        <f t="shared" si="21"/>
        <v>0</v>
      </c>
      <c r="CB8" s="59" t="str">
        <f>LOOKUP(CA8,{0,1,2,3,4,5,6,7,8,9,10,11,12,13,14,15,16,17,18,19,20,21,22,23,24,25},{"0","50","48","46","44","42","40","38","36","34","32","30","28","26","24","22","20","18","16","14","12","10","8","6","4","2"})</f>
        <v>0</v>
      </c>
      <c r="CC8" s="60">
        <f t="shared" si="8"/>
        <v>0</v>
      </c>
      <c r="CD8" s="50"/>
      <c r="CE8" s="51"/>
      <c r="CF8" s="53"/>
      <c r="CG8" s="53"/>
      <c r="CH8" s="53"/>
      <c r="CI8" s="51"/>
      <c r="CJ8" s="55">
        <f t="shared" si="22"/>
        <v>0</v>
      </c>
      <c r="CK8" s="55" t="str">
        <f>LOOKUP(CJ8,{0,1,2,3,4,5,6,7,8,9,10,11,12,13,14,15,16,17,18,19,20,21,22,23,24,25},{"0","50","48","46","44","42","40","38","36","34","32","30","28","26","24","22","20","18","16","14","12","10","8","6","4","2"})</f>
        <v>0</v>
      </c>
      <c r="CL8" s="53">
        <f t="shared" ref="CL8:CL18" si="26">SUM(CG8+CK8)</f>
        <v>0</v>
      </c>
      <c r="CM8" s="57"/>
      <c r="CN8" s="58"/>
      <c r="CO8" s="47"/>
      <c r="CP8" s="47"/>
      <c r="CQ8" s="47"/>
      <c r="CR8" s="58"/>
      <c r="CS8" s="59">
        <f t="shared" si="23"/>
        <v>0</v>
      </c>
      <c r="CT8" s="59" t="str">
        <f>LOOKUP(CS8,{0,1,2,3,4,5,6,7,8,9,10,11,12,13,14,15,16,17,18,19,20,21,22,23,24,25},{"0","50","48","46","44","42","40","38","36","34","32","30","28","26","24","22","20","18","16","14","12","10","8","6","4","2"})</f>
        <v>0</v>
      </c>
      <c r="CU8" s="47">
        <f t="shared" ref="CU8:CU18" si="27">SUM(CP8+CT8)</f>
        <v>0</v>
      </c>
      <c r="CV8" s="65"/>
      <c r="CW8" s="66"/>
      <c r="CX8" s="67"/>
      <c r="CY8" s="67"/>
      <c r="CZ8" s="67"/>
      <c r="DA8" s="66"/>
      <c r="DB8" s="68">
        <f t="shared" si="24"/>
        <v>0</v>
      </c>
      <c r="DC8" s="68" t="str">
        <f>LOOKUP(DB8,{0,1,2,3,4,5,6,7,8,9,10,11,12,13,14,15,16,17,18,19,20,21,22,23,24,25},{"0","50","48","46","44","42","40","38","36","34","32","30","28","26","24","22","20","18","16","14","12","10","8","6","4","2"})</f>
        <v>0</v>
      </c>
      <c r="DD8" s="67">
        <f t="shared" ref="DD8:DD18" si="28">SUM(CY8+DC8)</f>
        <v>0</v>
      </c>
      <c r="DE8" s="69"/>
      <c r="DF8" s="62"/>
      <c r="DG8" s="61"/>
      <c r="DH8" s="61"/>
      <c r="DI8" s="61"/>
      <c r="DJ8" s="62"/>
      <c r="DK8" s="70">
        <f t="shared" si="25"/>
        <v>0</v>
      </c>
      <c r="DL8" s="70" t="str">
        <f>LOOKUP(DK8,{0,1,2,3,4,5,6,7,8,9,10,11,12,13,14,15,16,17,18,19,20,21,22,23,24,25},{"0","50","48","46","44","42","40","38","36","34","32","30","28","26","24","22","20","18","16","14","12","10","8","6","4","2"})</f>
        <v>0</v>
      </c>
      <c r="DM8" s="61">
        <f t="shared" ref="DM8:DM18" si="29">SUM(DH8+DL8)</f>
        <v>0</v>
      </c>
    </row>
    <row r="9" spans="1:117" s="46" customFormat="1" ht="30" customHeight="1" x14ac:dyDescent="0.25">
      <c r="A9" s="177"/>
      <c r="B9" s="47">
        <v>7</v>
      </c>
      <c r="C9" s="175" t="s">
        <v>52</v>
      </c>
      <c r="D9" s="176" t="s">
        <v>53</v>
      </c>
      <c r="E9" s="175" t="s">
        <v>54</v>
      </c>
      <c r="F9" s="176" t="s">
        <v>55</v>
      </c>
      <c r="G9" s="48">
        <f t="shared" si="0"/>
        <v>0</v>
      </c>
      <c r="H9" s="49">
        <f t="shared" si="0"/>
        <v>0</v>
      </c>
      <c r="I9" s="48">
        <f>SUM(S9,AB9,AK9,AT9,BC9,BL9,BU9,CC9,CL9:CL9,CU9,DD9,DM9)</f>
        <v>0</v>
      </c>
      <c r="J9" s="194">
        <f t="shared" si="13"/>
        <v>0</v>
      </c>
      <c r="K9" s="190"/>
      <c r="L9" s="51"/>
      <c r="M9" s="52"/>
      <c r="N9" s="53"/>
      <c r="O9" s="53"/>
      <c r="P9" s="54"/>
      <c r="Q9" s="55">
        <f t="shared" si="14"/>
        <v>0</v>
      </c>
      <c r="R9" s="55" t="str">
        <f>LOOKUP(Q9,{0,1,2,3,4,5,6,7,8,9,10,11,12,13,14,15,16,17,18,19,20,21,22,23,24,25},{"0","50","48","46","44","42","40","38","36","34","32","30","28","26","24","22","20","18","16","14","12","10","8","6","4","2"})</f>
        <v>0</v>
      </c>
      <c r="S9" s="56">
        <f t="shared" si="1"/>
        <v>0</v>
      </c>
      <c r="T9" s="57"/>
      <c r="U9" s="58"/>
      <c r="V9" s="47"/>
      <c r="W9" s="47"/>
      <c r="X9" s="47"/>
      <c r="Y9" s="58"/>
      <c r="Z9" s="59">
        <f t="shared" si="15"/>
        <v>0</v>
      </c>
      <c r="AA9" s="59" t="str">
        <f>LOOKUP(Z9,{0,1,2,3,4,5,6,7,8,9,10,11,12,13,14,15,16,17,18,19,20,21,22,23,24,25},{"0","50","48","46","44","42","40","38","36","34","32","30","28","26","24","22","20","18","16","14","12","10","8","6","4","2"})</f>
        <v>0</v>
      </c>
      <c r="AB9" s="60">
        <f t="shared" si="2"/>
        <v>0</v>
      </c>
      <c r="AC9" s="50"/>
      <c r="AD9" s="51"/>
      <c r="AE9" s="53"/>
      <c r="AF9" s="53"/>
      <c r="AG9" s="53"/>
      <c r="AH9" s="51"/>
      <c r="AI9" s="55">
        <f t="shared" si="16"/>
        <v>0</v>
      </c>
      <c r="AJ9" s="55" t="str">
        <f>LOOKUP(AI9,{0,1,2,3,4,5,6,7,8,9,10,11,12,13,14,15,16,17,18,19,20,21,22,23,24,25},{"0","50","48","46","44","42","40","38","36","34","32","30","28","26","24","22","20","18","16","14","12","10","8","6","4","2"})</f>
        <v>0</v>
      </c>
      <c r="AK9" s="56">
        <f t="shared" si="3"/>
        <v>0</v>
      </c>
      <c r="AL9" s="57"/>
      <c r="AM9" s="58"/>
      <c r="AN9" s="61"/>
      <c r="AO9" s="47"/>
      <c r="AP9" s="47"/>
      <c r="AQ9" s="58"/>
      <c r="AR9" s="59">
        <f t="shared" si="17"/>
        <v>0</v>
      </c>
      <c r="AS9" s="59" t="str">
        <f>LOOKUP(AR9,{0,1,2,3,4,5,6,7,8,9,10,11,12,13,14,15,16,17,18,19,20,21,22,23,24,25},{"0","50","48","46","44","42","40","38","36","34","32","30","28","26","24","22","20","18","16","14","12","10","8","6","4","2"})</f>
        <v>0</v>
      </c>
      <c r="AT9" s="60">
        <f t="shared" si="4"/>
        <v>0</v>
      </c>
      <c r="AU9" s="50"/>
      <c r="AV9" s="51"/>
      <c r="AW9" s="53"/>
      <c r="AX9" s="53"/>
      <c r="AY9" s="53"/>
      <c r="AZ9" s="51"/>
      <c r="BA9" s="55">
        <f t="shared" si="18"/>
        <v>0</v>
      </c>
      <c r="BB9" s="55" t="str">
        <f>LOOKUP(BA9,{0,1,2,3,4,5,6,7,8,9,10,11,12,13,14,15,16,17,18,19,20,21,22,23,24,25},{"0","50","48","46","44","42","40","38","36","34","32","30","28","26","24","22","20","18","16","14","12","10","8","6","4","2"})</f>
        <v>0</v>
      </c>
      <c r="BC9" s="56">
        <f t="shared" si="5"/>
        <v>0</v>
      </c>
      <c r="BD9" s="57"/>
      <c r="BE9" s="62"/>
      <c r="BF9" s="61"/>
      <c r="BG9" s="47"/>
      <c r="BH9" s="47"/>
      <c r="BI9" s="58"/>
      <c r="BJ9" s="59">
        <f t="shared" si="19"/>
        <v>0</v>
      </c>
      <c r="BK9" s="59" t="str">
        <f>LOOKUP(BJ9,{0,1,2,3,4,5,6,7,8,9,10,11,12,13,14,15,16,17,18,19,20,21,22,23,24,25},{"0","50","48","46","44","42","40","38","36","34","32","30","28","26","24","22","20","18","16","14","12","10","8","6","4","2"})</f>
        <v>0</v>
      </c>
      <c r="BL9" s="60">
        <f t="shared" si="6"/>
        <v>0</v>
      </c>
      <c r="BM9" s="50"/>
      <c r="BN9" s="51"/>
      <c r="BO9" s="53"/>
      <c r="BP9" s="53"/>
      <c r="BQ9" s="63"/>
      <c r="BR9" s="51"/>
      <c r="BS9" s="55">
        <f t="shared" si="20"/>
        <v>0</v>
      </c>
      <c r="BT9" s="55" t="str">
        <f>LOOKUP(BS9,{0,1,2,3,4,5,6,7,8,9,10,11,12,13,14,15,16,17,18,19,20,21,22,23,24,25},{"0","50","48","46","44","42","40","38","36","34","32","30","28","26","24","22","20","18","16","14","12","10","8","6","4","2"})</f>
        <v>0</v>
      </c>
      <c r="BU9" s="56">
        <f t="shared" si="7"/>
        <v>0</v>
      </c>
      <c r="BV9" s="57"/>
      <c r="BW9" s="64"/>
      <c r="BX9" s="47"/>
      <c r="BY9" s="47"/>
      <c r="BZ9" s="58"/>
      <c r="CA9" s="59">
        <f t="shared" si="21"/>
        <v>0</v>
      </c>
      <c r="CB9" s="59" t="str">
        <f>LOOKUP(CA9,{0,1,2,3,4,5,6,7,8,9,10,11,12,13,14,15,16,17,18,19,20,21,22,23,24,25},{"0","50","48","46","44","42","40","38","36","34","32","30","28","26","24","22","20","18","16","14","12","10","8","6","4","2"})</f>
        <v>0</v>
      </c>
      <c r="CC9" s="60">
        <f t="shared" si="8"/>
        <v>0</v>
      </c>
      <c r="CD9" s="50"/>
      <c r="CE9" s="51"/>
      <c r="CF9" s="53"/>
      <c r="CG9" s="53"/>
      <c r="CH9" s="53"/>
      <c r="CI9" s="51"/>
      <c r="CJ9" s="55">
        <f t="shared" si="22"/>
        <v>0</v>
      </c>
      <c r="CK9" s="55" t="str">
        <f>LOOKUP(CJ9,{0,1,2,3,4,5,6,7,8,9,10,11,12,13,14,15,16,17,18,19,20,21,22,23,24,25},{"0","50","48","46","44","42","40","38","36","34","32","30","28","26","24","22","20","18","16","14","12","10","8","6","4","2"})</f>
        <v>0</v>
      </c>
      <c r="CL9" s="53">
        <f t="shared" si="26"/>
        <v>0</v>
      </c>
      <c r="CM9" s="57"/>
      <c r="CN9" s="58"/>
      <c r="CO9" s="47"/>
      <c r="CP9" s="47"/>
      <c r="CQ9" s="47"/>
      <c r="CR9" s="58"/>
      <c r="CS9" s="59">
        <f t="shared" si="23"/>
        <v>0</v>
      </c>
      <c r="CT9" s="59" t="str">
        <f>LOOKUP(CS9,{0,1,2,3,4,5,6,7,8,9,10,11,12,13,14,15,16,17,18,19,20,21,22,23,24,25},{"0","50","48","46","44","42","40","38","36","34","32","30","28","26","24","22","20","18","16","14","12","10","8","6","4","2"})</f>
        <v>0</v>
      </c>
      <c r="CU9" s="47">
        <f t="shared" si="27"/>
        <v>0</v>
      </c>
      <c r="CV9" s="65"/>
      <c r="CW9" s="66"/>
      <c r="CX9" s="67"/>
      <c r="CY9" s="67"/>
      <c r="CZ9" s="67"/>
      <c r="DA9" s="66"/>
      <c r="DB9" s="68">
        <f t="shared" si="24"/>
        <v>0</v>
      </c>
      <c r="DC9" s="68" t="str">
        <f>LOOKUP(DB9,{0,1,2,3,4,5,6,7,8,9,10,11,12,13,14,15,16,17,18,19,20,21,22,23,24,25},{"0","50","48","46","44","42","40","38","36","34","32","30","28","26","24","22","20","18","16","14","12","10","8","6","4","2"})</f>
        <v>0</v>
      </c>
      <c r="DD9" s="67">
        <f t="shared" si="28"/>
        <v>0</v>
      </c>
      <c r="DE9" s="69"/>
      <c r="DF9" s="62"/>
      <c r="DG9" s="61"/>
      <c r="DH9" s="61"/>
      <c r="DI9" s="61"/>
      <c r="DJ9" s="62"/>
      <c r="DK9" s="70">
        <f t="shared" si="25"/>
        <v>0</v>
      </c>
      <c r="DL9" s="70" t="str">
        <f>LOOKUP(DK9,{0,1,2,3,4,5,6,7,8,9,10,11,12,13,14,15,16,17,18,19,20,21,22,23,24,25},{"0","50","48","46","44","42","40","38","36","34","32","30","28","26","24","22","20","18","16","14","12","10","8","6","4","2"})</f>
        <v>0</v>
      </c>
      <c r="DM9" s="61">
        <f t="shared" si="29"/>
        <v>0</v>
      </c>
    </row>
    <row r="10" spans="1:117" s="46" customFormat="1" ht="28.15" customHeight="1" x14ac:dyDescent="0.25">
      <c r="A10" s="177" t="s">
        <v>98</v>
      </c>
      <c r="B10" s="47">
        <v>8</v>
      </c>
      <c r="C10" s="175" t="s">
        <v>56</v>
      </c>
      <c r="D10" s="176" t="s">
        <v>57</v>
      </c>
      <c r="E10" s="175" t="s">
        <v>58</v>
      </c>
      <c r="F10" s="175" t="s">
        <v>57</v>
      </c>
      <c r="G10" s="48">
        <f t="shared" si="0"/>
        <v>0</v>
      </c>
      <c r="H10" s="49">
        <f t="shared" si="0"/>
        <v>0</v>
      </c>
      <c r="I10" s="48">
        <f>SUM(S10,AB10,AK10,AT10,BC10,BL10,BU10,CC10,CL10,CU10,DD10,DM10)</f>
        <v>0</v>
      </c>
      <c r="J10" s="194">
        <f t="shared" si="13"/>
        <v>0</v>
      </c>
      <c r="K10" s="189"/>
      <c r="L10" s="51"/>
      <c r="M10" s="52"/>
      <c r="N10" s="53"/>
      <c r="O10" s="53"/>
      <c r="P10" s="54"/>
      <c r="Q10" s="55">
        <f t="shared" si="14"/>
        <v>0</v>
      </c>
      <c r="R10" s="55" t="str">
        <f>LOOKUP(Q10,{0,1,2,3,4,5,6,7,8,9,10,11,12,13,14,15,16,17,18,19,20,21,22,23,24,25},{"0","50","48","46","44","42","40","38","36","34","32","30","28","26","24","22","20","18","16","14","12","10","8","6","4","2"})</f>
        <v>0</v>
      </c>
      <c r="S10" s="56">
        <f t="shared" si="1"/>
        <v>0</v>
      </c>
      <c r="T10" s="57"/>
      <c r="U10" s="58"/>
      <c r="V10" s="47"/>
      <c r="W10" s="47"/>
      <c r="X10" s="47"/>
      <c r="Y10" s="58"/>
      <c r="Z10" s="59">
        <f t="shared" si="15"/>
        <v>0</v>
      </c>
      <c r="AA10" s="59" t="str">
        <f>LOOKUP(Z10,{0,1,2,3,4,5,6,7,8,9,10,11,12,13,14,15,16,17,18,19,20,21,22,23,24,25},{"0","50","48","46","44","42","40","38","36","34","32","30","28","26","24","22","20","18","16","14","12","10","8","6","4","2"})</f>
        <v>0</v>
      </c>
      <c r="AB10" s="60">
        <f t="shared" si="2"/>
        <v>0</v>
      </c>
      <c r="AC10" s="50"/>
      <c r="AD10" s="51"/>
      <c r="AE10" s="53"/>
      <c r="AF10" s="53"/>
      <c r="AG10" s="53"/>
      <c r="AH10" s="51"/>
      <c r="AI10" s="55">
        <f t="shared" si="16"/>
        <v>0</v>
      </c>
      <c r="AJ10" s="55" t="str">
        <f>LOOKUP(AI10,{0,1,2,3,4,5,6,7,8,9,10,11,12,13,14,15,16,17,18,19,20,21,22,23,24,25},{"0","50","48","46","44","42","40","38","36","34","32","30","28","26","24","22","20","18","16","14","12","10","8","6","4","2"})</f>
        <v>0</v>
      </c>
      <c r="AK10" s="56">
        <f t="shared" si="3"/>
        <v>0</v>
      </c>
      <c r="AL10" s="57"/>
      <c r="AM10" s="58"/>
      <c r="AN10" s="61"/>
      <c r="AO10" s="47"/>
      <c r="AP10" s="47"/>
      <c r="AQ10" s="58"/>
      <c r="AR10" s="59">
        <f t="shared" si="17"/>
        <v>0</v>
      </c>
      <c r="AS10" s="59" t="str">
        <f>LOOKUP(AR10,{0,1,2,3,4,5,6,7,8,9,10,11,12,13,14,15,16,17,18,19,20,21,22,23,24,25},{"0","50","48","46","44","42","40","38","36","34","32","30","28","26","24","22","20","18","16","14","12","10","8","6","4","2"})</f>
        <v>0</v>
      </c>
      <c r="AT10" s="60">
        <f t="shared" si="4"/>
        <v>0</v>
      </c>
      <c r="AU10" s="50"/>
      <c r="AV10" s="51"/>
      <c r="AW10" s="53"/>
      <c r="AX10" s="53"/>
      <c r="AY10" s="53"/>
      <c r="AZ10" s="51"/>
      <c r="BA10" s="55">
        <f t="shared" si="18"/>
        <v>0</v>
      </c>
      <c r="BB10" s="55" t="str">
        <f>LOOKUP(BA10,{0,1,2,3,4,5,6,7,8,9,10,11,12,13,14,15,16,17,18,19,20,21,22,23,24,25},{"0","50","48","46","44","42","40","38","36","34","32","30","28","26","24","22","20","18","16","14","12","10","8","6","4","2"})</f>
        <v>0</v>
      </c>
      <c r="BC10" s="56">
        <f t="shared" si="5"/>
        <v>0</v>
      </c>
      <c r="BD10" s="57"/>
      <c r="BE10" s="62"/>
      <c r="BF10" s="61"/>
      <c r="BG10" s="47"/>
      <c r="BH10" s="47"/>
      <c r="BI10" s="58"/>
      <c r="BJ10" s="59">
        <f t="shared" si="19"/>
        <v>0</v>
      </c>
      <c r="BK10" s="59" t="str">
        <f>LOOKUP(BJ10,{0,1,2,3,4,5,6,7,8,9,10,11,12,13,14,15,16,17,18,19,20,21,22,23,24,25},{"0","50","48","46","44","42","40","38","36","34","32","30","28","26","24","22","20","18","16","14","12","10","8","6","4","2"})</f>
        <v>0</v>
      </c>
      <c r="BL10" s="60">
        <f t="shared" si="6"/>
        <v>0</v>
      </c>
      <c r="BM10" s="50"/>
      <c r="BN10" s="51"/>
      <c r="BO10" s="53"/>
      <c r="BP10" s="53"/>
      <c r="BQ10" s="63"/>
      <c r="BR10" s="51"/>
      <c r="BS10" s="55">
        <f t="shared" si="20"/>
        <v>0</v>
      </c>
      <c r="BT10" s="55" t="str">
        <f>LOOKUP(BS10,{0,1,2,3,4,5,6,7,8,9,10,11,12,13,14,15,16,17,18,19,20,21,22,23,24,25},{"0","50","48","46","44","42","40","38","36","34","32","30","28","26","24","22","20","18","16","14","12","10","8","6","4","2"})</f>
        <v>0</v>
      </c>
      <c r="BU10" s="56">
        <f t="shared" si="7"/>
        <v>0</v>
      </c>
      <c r="BV10" s="57"/>
      <c r="BW10" s="64"/>
      <c r="BX10" s="47"/>
      <c r="BY10" s="47"/>
      <c r="BZ10" s="58"/>
      <c r="CA10" s="59">
        <f t="shared" si="21"/>
        <v>0</v>
      </c>
      <c r="CB10" s="59" t="str">
        <f>LOOKUP(CA10,{0,1,2,3,4,5,6,7,8,9,10,11,12,13,14,15,16,17,18,19,20,21,22,23,24,25},{"0","50","48","46","44","42","40","38","36","34","32","30","28","26","24","22","20","18","16","14","12","10","8","6","4","2"})</f>
        <v>0</v>
      </c>
      <c r="CC10" s="60">
        <f t="shared" si="8"/>
        <v>0</v>
      </c>
      <c r="CD10" s="50"/>
      <c r="CE10" s="51"/>
      <c r="CF10" s="53"/>
      <c r="CG10" s="53"/>
      <c r="CH10" s="53"/>
      <c r="CI10" s="51"/>
      <c r="CJ10" s="55">
        <f t="shared" si="22"/>
        <v>0</v>
      </c>
      <c r="CK10" s="55" t="str">
        <f>LOOKUP(CJ10,{0,1,2,3,4,5,6,7,8,9,10,11,12,13,14,15,16,17,18,19,20,21,22,23,24,25},{"0","50","48","46","44","42","40","38","36","34","32","30","28","26","24","22","20","18","16","14","12","10","8","6","4","2"})</f>
        <v>0</v>
      </c>
      <c r="CL10" s="53">
        <f t="shared" si="26"/>
        <v>0</v>
      </c>
      <c r="CM10" s="57"/>
      <c r="CN10" s="58"/>
      <c r="CO10" s="47"/>
      <c r="CP10" s="47"/>
      <c r="CQ10" s="47"/>
      <c r="CR10" s="58"/>
      <c r="CS10" s="59">
        <f t="shared" si="23"/>
        <v>0</v>
      </c>
      <c r="CT10" s="59" t="str">
        <f>LOOKUP(CS10,{0,1,2,3,4,5,6,7,8,9,10,11,12,13,14,15,16,17,18,19,20,21,22,23,24,25},{"0","50","48","46","44","42","40","38","36","34","32","30","28","26","24","22","20","18","16","14","12","10","8","6","4","2"})</f>
        <v>0</v>
      </c>
      <c r="CU10" s="47">
        <f t="shared" si="27"/>
        <v>0</v>
      </c>
      <c r="CV10" s="65"/>
      <c r="CW10" s="66"/>
      <c r="CX10" s="67"/>
      <c r="CY10" s="67"/>
      <c r="CZ10" s="67"/>
      <c r="DA10" s="66"/>
      <c r="DB10" s="68">
        <f t="shared" si="24"/>
        <v>0</v>
      </c>
      <c r="DC10" s="68" t="str">
        <f>LOOKUP(DB10,{0,1,2,3,4,5,6,7,8,9,10,11,12,13,14,15,16,17,18,19,20,21,22,23,24,25},{"0","50","48","46","44","42","40","38","36","34","32","30","28","26","24","22","20","18","16","14","12","10","8","6","4","2"})</f>
        <v>0</v>
      </c>
      <c r="DD10" s="67">
        <f t="shared" si="28"/>
        <v>0</v>
      </c>
      <c r="DE10" s="69"/>
      <c r="DF10" s="62"/>
      <c r="DG10" s="61"/>
      <c r="DH10" s="61"/>
      <c r="DI10" s="61"/>
      <c r="DJ10" s="62"/>
      <c r="DK10" s="70">
        <f t="shared" si="25"/>
        <v>0</v>
      </c>
      <c r="DL10" s="70" t="str">
        <f>LOOKUP(DK10,{0,1,2,3,4,5,6,7,8,9,10,11,12,13,14,15,16,17,18,19,20,21,22,23,24,25},{"0","50","48","46","44","42","40","38","36","34","32","30","28","26","24","22","20","18","16","14","12","10","8","6","4","2"})</f>
        <v>0</v>
      </c>
      <c r="DM10" s="61">
        <f t="shared" si="29"/>
        <v>0</v>
      </c>
    </row>
    <row r="11" spans="1:117" s="46" customFormat="1" ht="35.1" customHeight="1" x14ac:dyDescent="0.25">
      <c r="A11" s="178"/>
      <c r="B11" s="47">
        <v>9</v>
      </c>
      <c r="C11" s="175" t="s">
        <v>59</v>
      </c>
      <c r="D11" s="176" t="s">
        <v>60</v>
      </c>
      <c r="E11" s="175" t="s">
        <v>113</v>
      </c>
      <c r="F11" s="175" t="s">
        <v>114</v>
      </c>
      <c r="G11" s="48">
        <f>SUM(O11,X11,AG11,AP11,AY11,BH11,BQ11,BY11,CH11)</f>
        <v>0</v>
      </c>
      <c r="H11" s="49">
        <f t="shared" si="0"/>
        <v>0</v>
      </c>
      <c r="I11" s="48">
        <f t="shared" ref="I11:I19" si="30">SUM(S11,AB11,AK11,AT11,BC11,BL11,BU11,CC11,CL11,CU11,DD11,DM11)</f>
        <v>0</v>
      </c>
      <c r="J11" s="194">
        <f t="shared" si="13"/>
        <v>0</v>
      </c>
      <c r="K11" s="189"/>
      <c r="L11" s="51"/>
      <c r="M11" s="52"/>
      <c r="N11" s="53"/>
      <c r="O11" s="53"/>
      <c r="P11" s="54"/>
      <c r="Q11" s="55">
        <f t="shared" si="14"/>
        <v>0</v>
      </c>
      <c r="R11" s="55" t="str">
        <f>LOOKUP(Q11,{0,1,2,3,4,5,6,7,8,9,10,11,12,13,14,15,16,17,18,19,20,21,22,23,24,25},{"0","50","48","46","44","42","40","38","36","34","32","30","28","26","24","22","20","18","16","14","12","10","8","6","4","2"})</f>
        <v>0</v>
      </c>
      <c r="S11" s="56">
        <f t="shared" ref="S11:S18" si="31">SUM(N11+R11)</f>
        <v>0</v>
      </c>
      <c r="T11" s="57"/>
      <c r="U11" s="58"/>
      <c r="V11" s="47"/>
      <c r="W11" s="47"/>
      <c r="X11" s="47"/>
      <c r="Y11" s="58"/>
      <c r="Z11" s="59">
        <f t="shared" si="15"/>
        <v>0</v>
      </c>
      <c r="AA11" s="59" t="str">
        <f>LOOKUP(Z11,{0,1,2,3,4,5,6,7,8,9,10,11,12,13,14,15,16,17,18,19,20,21,22,23,24,25},{"0","50","48","46","44","42","40","38","36","34","32","30","28","26","24","22","20","18","16","14","12","10","8","6","4","2"})</f>
        <v>0</v>
      </c>
      <c r="AB11" s="60">
        <f t="shared" ref="AB11:AB18" si="32">SUM(W11+AA11)</f>
        <v>0</v>
      </c>
      <c r="AC11" s="50"/>
      <c r="AD11" s="51"/>
      <c r="AE11" s="53"/>
      <c r="AF11" s="53"/>
      <c r="AG11" s="53"/>
      <c r="AH11" s="51"/>
      <c r="AI11" s="55">
        <f t="shared" si="16"/>
        <v>0</v>
      </c>
      <c r="AJ11" s="55" t="str">
        <f>LOOKUP(AI11,{0,1,2,3,4,5,6,7,8,9,10,11,12,13,14,15,16,17,18,19,20,21,22,23,24,25},{"0","50","48","46","44","42","40","38","36","34","32","30","28","26","24","22","20","18","16","14","12","10","8","6","4","2"})</f>
        <v>0</v>
      </c>
      <c r="AK11" s="56">
        <f t="shared" ref="AK11:AK18" si="33">SUM(AF11+AJ11)</f>
        <v>0</v>
      </c>
      <c r="AL11" s="57"/>
      <c r="AM11" s="58"/>
      <c r="AN11" s="61"/>
      <c r="AO11" s="47"/>
      <c r="AP11" s="47"/>
      <c r="AQ11" s="58"/>
      <c r="AR11" s="59">
        <f t="shared" si="17"/>
        <v>0</v>
      </c>
      <c r="AS11" s="59" t="str">
        <f>LOOKUP(AR11,{0,1,2,3,4,5,6,7,8,9,10,11,12,13,14,15,16,17,18,19,20,21,22,23,24,25},{"0","50","48","46","44","42","40","38","36","34","32","30","28","26","24","22","20","18","16","14","12","10","8","6","4","2"})</f>
        <v>0</v>
      </c>
      <c r="AT11" s="60">
        <f t="shared" ref="AT11:AT18" si="34">SUM(AO11+AS11)</f>
        <v>0</v>
      </c>
      <c r="AU11" s="50"/>
      <c r="AV11" s="51"/>
      <c r="AW11" s="53"/>
      <c r="AX11" s="53"/>
      <c r="AY11" s="53"/>
      <c r="AZ11" s="51"/>
      <c r="BA11" s="55">
        <f t="shared" si="18"/>
        <v>0</v>
      </c>
      <c r="BB11" s="55" t="str">
        <f>LOOKUP(BA11,{0,1,2,3,4,5,6,7,8,9,10,11,12,13,14,15,16,17,18,19,20,21,22,23,24,25},{"0","50","48","46","44","42","40","38","36","34","32","30","28","26","24","22","20","18","16","14","12","10","8","6","4","2"})</f>
        <v>0</v>
      </c>
      <c r="BC11" s="56">
        <f t="shared" ref="BC11:BC18" si="35">SUM(AX11+BB11)</f>
        <v>0</v>
      </c>
      <c r="BD11" s="57"/>
      <c r="BE11" s="62"/>
      <c r="BF11" s="61"/>
      <c r="BG11" s="47"/>
      <c r="BH11" s="47"/>
      <c r="BI11" s="58"/>
      <c r="BJ11" s="59">
        <f t="shared" si="19"/>
        <v>0</v>
      </c>
      <c r="BK11" s="59" t="str">
        <f>LOOKUP(BJ11,{0,1,2,3,4,5,6,7,8,9,10,11,12,13,14,15,16,17,18,19,20,21,22,23,24,25},{"0","50","48","46","44","42","40","38","36","34","32","30","28","26","24","22","20","18","16","14","12","10","8","6","4","2"})</f>
        <v>0</v>
      </c>
      <c r="BL11" s="60">
        <f t="shared" ref="BL11:BL18" si="36">SUM(BG11+BK11)</f>
        <v>0</v>
      </c>
      <c r="BM11" s="50"/>
      <c r="BN11" s="51"/>
      <c r="BO11" s="53"/>
      <c r="BP11" s="53"/>
      <c r="BQ11" s="63"/>
      <c r="BR11" s="51"/>
      <c r="BS11" s="55">
        <f t="shared" si="20"/>
        <v>0</v>
      </c>
      <c r="BT11" s="55" t="str">
        <f>LOOKUP(BS11,{0,1,2,3,4,5,6,7,8,9,10,11,12,13,14,15,16,17,18,19,20,21,22,23,24,25},{"0","50","48","46","44","42","40","38","36","34","32","30","28","26","24","22","20","18","16","14","12","10","8","6","4","2"})</f>
        <v>0</v>
      </c>
      <c r="BU11" s="56">
        <f t="shared" ref="BU11:BU18" si="37">SUM(BO11+BT11)</f>
        <v>0</v>
      </c>
      <c r="BV11" s="57"/>
      <c r="BW11" s="64"/>
      <c r="BX11" s="47"/>
      <c r="BY11" s="47"/>
      <c r="BZ11" s="58"/>
      <c r="CA11" s="59">
        <f t="shared" si="21"/>
        <v>0</v>
      </c>
      <c r="CB11" s="59" t="str">
        <f>LOOKUP(CA11,{0,1,2,3,4,5,6,7,8,9,10,11,12,13,14,15,16,17,18,19,20,21,22,23,24,25},{"0","50","48","46","44","42","40","38","36","34","32","30","28","26","24","22","20","18","16","14","12","10","8","6","4","2"})</f>
        <v>0</v>
      </c>
      <c r="CC11" s="60">
        <f t="shared" ref="CC11:CC18" si="38">SUM(BX11+CB11)</f>
        <v>0</v>
      </c>
      <c r="CD11" s="50"/>
      <c r="CE11" s="51"/>
      <c r="CF11" s="53"/>
      <c r="CG11" s="53"/>
      <c r="CH11" s="53"/>
      <c r="CI11" s="51"/>
      <c r="CJ11" s="55">
        <f t="shared" si="22"/>
        <v>0</v>
      </c>
      <c r="CK11" s="55" t="str">
        <f>LOOKUP(CJ11,{0,1,2,3,4,5,6,7,8,9,10,11,12,13,14,15,16,17,18,19,20,21,22,23,24,25},{"0","50","48","46","44","42","40","38","36","34","32","30","28","26","24","22","20","18","16","14","12","10","8","6","4","2"})</f>
        <v>0</v>
      </c>
      <c r="CL11" s="53">
        <f t="shared" si="26"/>
        <v>0</v>
      </c>
      <c r="CM11" s="57"/>
      <c r="CN11" s="58"/>
      <c r="CO11" s="47"/>
      <c r="CP11" s="47"/>
      <c r="CQ11" s="47"/>
      <c r="CR11" s="58"/>
      <c r="CS11" s="59">
        <f t="shared" si="23"/>
        <v>0</v>
      </c>
      <c r="CT11" s="59" t="str">
        <f>LOOKUP(CS11,{0,1,2,3,4,5,6,7,8,9,10,11,12,13,14,15,16,17,18,19,20,21,22,23,24,25},{"0","50","48","46","44","42","40","38","36","34","32","30","28","26","24","22","20","18","16","14","12","10","8","6","4","2"})</f>
        <v>0</v>
      </c>
      <c r="CU11" s="47">
        <f t="shared" si="27"/>
        <v>0</v>
      </c>
      <c r="CV11" s="65"/>
      <c r="CW11" s="66"/>
      <c r="CX11" s="67"/>
      <c r="CY11" s="67"/>
      <c r="CZ11" s="67"/>
      <c r="DA11" s="66"/>
      <c r="DB11" s="68">
        <f t="shared" si="24"/>
        <v>0</v>
      </c>
      <c r="DC11" s="68" t="str">
        <f>LOOKUP(DB11,{0,1,2,3,4,5,6,7,8,9,10,11,12,13,14,15,16,17,18,19,20,21,22,23,24,25},{"0","50","48","46","44","42","40","38","36","34","32","30","28","26","24","22","20","18","16","14","12","10","8","6","4","2"})</f>
        <v>0</v>
      </c>
      <c r="DD11" s="67">
        <f t="shared" si="28"/>
        <v>0</v>
      </c>
      <c r="DE11" s="69"/>
      <c r="DF11" s="62"/>
      <c r="DG11" s="61"/>
      <c r="DH11" s="61"/>
      <c r="DI11" s="61"/>
      <c r="DJ11" s="62"/>
      <c r="DK11" s="70">
        <f t="shared" si="25"/>
        <v>0</v>
      </c>
      <c r="DL11" s="70" t="str">
        <f>LOOKUP(DK11,{0,1,2,3,4,5,6,7,8,9,10,11,12,13,14,15,16,17,18,19,20,21,22,23,24,25},{"0","50","48","46","44","42","40","38","36","34","32","30","28","26","24","22","20","18","16","14","12","10","8","6","4","2"})</f>
        <v>0</v>
      </c>
      <c r="DM11" s="61">
        <f t="shared" si="29"/>
        <v>0</v>
      </c>
    </row>
    <row r="12" spans="1:117" s="46" customFormat="1" ht="35.1" customHeight="1" x14ac:dyDescent="0.25">
      <c r="A12" s="177"/>
      <c r="B12" s="47">
        <v>10</v>
      </c>
      <c r="C12" s="175" t="s">
        <v>42</v>
      </c>
      <c r="D12" s="176" t="s">
        <v>61</v>
      </c>
      <c r="E12" s="175" t="s">
        <v>62</v>
      </c>
      <c r="F12" s="175" t="s">
        <v>63</v>
      </c>
      <c r="G12" s="48">
        <f t="shared" si="0"/>
        <v>0</v>
      </c>
      <c r="H12" s="49">
        <f t="shared" si="0"/>
        <v>0</v>
      </c>
      <c r="I12" s="48">
        <f>SUM(S12,AB12,AK12,AT12,BC12,BL12,BU12,CC12,CL12,CU12,DD12,DM12)</f>
        <v>0</v>
      </c>
      <c r="J12" s="194">
        <f t="shared" si="13"/>
        <v>0</v>
      </c>
      <c r="K12" s="189"/>
      <c r="L12" s="51"/>
      <c r="M12" s="52"/>
      <c r="N12" s="53"/>
      <c r="O12" s="53"/>
      <c r="P12" s="54"/>
      <c r="Q12" s="55">
        <f t="shared" si="14"/>
        <v>0</v>
      </c>
      <c r="R12" s="55" t="str">
        <f>LOOKUP(Q12,{0,1,2,3,4,5,6,7,8,9,10,11,12,13,14,15,16,17,18,19,20,21,22,23,24,25},{"0","50","48","46","44","42","40","38","36","34","32","30","28","26","24","22","20","18","16","14","12","10","8","6","4","2"})</f>
        <v>0</v>
      </c>
      <c r="S12" s="56">
        <f t="shared" si="31"/>
        <v>0</v>
      </c>
      <c r="T12" s="57"/>
      <c r="U12" s="58"/>
      <c r="V12" s="47"/>
      <c r="W12" s="47"/>
      <c r="X12" s="47"/>
      <c r="Y12" s="58"/>
      <c r="Z12" s="59">
        <f t="shared" si="15"/>
        <v>0</v>
      </c>
      <c r="AA12" s="59" t="str">
        <f>LOOKUP(Z12,{0,1,2,3,4,5,6,7,8,9,10,11,12,13,14,15,16,17,18,19,20,21,22,23,24,25},{"0","50","48","46","44","42","40","38","36","34","32","30","28","26","24","22","20","18","16","14","12","10","8","6","4","2"})</f>
        <v>0</v>
      </c>
      <c r="AB12" s="60">
        <f t="shared" si="32"/>
        <v>0</v>
      </c>
      <c r="AC12" s="50"/>
      <c r="AD12" s="51"/>
      <c r="AE12" s="53"/>
      <c r="AF12" s="53"/>
      <c r="AG12" s="53"/>
      <c r="AH12" s="51"/>
      <c r="AI12" s="55">
        <f t="shared" si="16"/>
        <v>0</v>
      </c>
      <c r="AJ12" s="55" t="str">
        <f>LOOKUP(AI12,{0,1,2,3,4,5,6,7,8,9,10,11,12,13,14,15,16,17,18,19,20,21,22,23,24,25},{"0","50","48","46","44","42","40","38","36","34","32","30","28","26","24","22","20","18","16","14","12","10","8","6","4","2"})</f>
        <v>0</v>
      </c>
      <c r="AK12" s="56">
        <f t="shared" si="33"/>
        <v>0</v>
      </c>
      <c r="AL12" s="57"/>
      <c r="AM12" s="58"/>
      <c r="AN12" s="61"/>
      <c r="AO12" s="47"/>
      <c r="AP12" s="47"/>
      <c r="AQ12" s="58"/>
      <c r="AR12" s="59">
        <f t="shared" si="17"/>
        <v>0</v>
      </c>
      <c r="AS12" s="59" t="str">
        <f>LOOKUP(AR12,{0,1,2,3,4,5,6,7,8,9,10,11,12,13,14,15,16,17,18,19,20,21,22,23,24,25},{"0","50","48","46","44","42","40","38","36","34","32","30","28","26","24","22","20","18","16","14","12","10","8","6","4","2"})</f>
        <v>0</v>
      </c>
      <c r="AT12" s="60">
        <f t="shared" si="34"/>
        <v>0</v>
      </c>
      <c r="AU12" s="50"/>
      <c r="AV12" s="51"/>
      <c r="AW12" s="53"/>
      <c r="AX12" s="53"/>
      <c r="AY12" s="53"/>
      <c r="AZ12" s="51"/>
      <c r="BA12" s="55">
        <f t="shared" si="18"/>
        <v>0</v>
      </c>
      <c r="BB12" s="55" t="str">
        <f>LOOKUP(BA12,{0,1,2,3,4,5,6,7,8,9,10,11,12,13,14,15,16,17,18,19,20,21,22,23,24,25},{"0","50","48","46","44","42","40","38","36","34","32","30","28","26","24","22","20","18","16","14","12","10","8","6","4","2"})</f>
        <v>0</v>
      </c>
      <c r="BC12" s="56">
        <f t="shared" si="35"/>
        <v>0</v>
      </c>
      <c r="BD12" s="57"/>
      <c r="BE12" s="62"/>
      <c r="BF12" s="61"/>
      <c r="BG12" s="47"/>
      <c r="BH12" s="47"/>
      <c r="BI12" s="58"/>
      <c r="BJ12" s="59">
        <f t="shared" si="19"/>
        <v>0</v>
      </c>
      <c r="BK12" s="59" t="str">
        <f>LOOKUP(BJ12,{0,1,2,3,4,5,6,7,8,9,10,11,12,13,14,15,16,17,18,19,20,21,22,23,24,25},{"0","50","48","46","44","42","40","38","36","34","32","30","28","26","24","22","20","18","16","14","12","10","8","6","4","2"})</f>
        <v>0</v>
      </c>
      <c r="BL12" s="60">
        <f t="shared" si="36"/>
        <v>0</v>
      </c>
      <c r="BM12" s="50"/>
      <c r="BN12" s="51"/>
      <c r="BO12" s="53"/>
      <c r="BP12" s="53"/>
      <c r="BQ12" s="63"/>
      <c r="BR12" s="51"/>
      <c r="BS12" s="55">
        <f t="shared" si="20"/>
        <v>0</v>
      </c>
      <c r="BT12" s="55" t="str">
        <f>LOOKUP(BS12,{0,1,2,3,4,5,6,7,8,9,10,11,12,13,14,15,16,17,18,19,20,21,22,23,24,25},{"0","50","48","46","44","42","40","38","36","34","32","30","28","26","24","22","20","18","16","14","12","10","8","6","4","2"})</f>
        <v>0</v>
      </c>
      <c r="BU12" s="56">
        <f t="shared" si="37"/>
        <v>0</v>
      </c>
      <c r="BV12" s="57"/>
      <c r="BW12" s="64"/>
      <c r="BX12" s="47"/>
      <c r="BY12" s="47"/>
      <c r="BZ12" s="58"/>
      <c r="CA12" s="59">
        <f t="shared" si="21"/>
        <v>0</v>
      </c>
      <c r="CB12" s="59" t="str">
        <f>LOOKUP(CA12,{0,1,2,3,4,5,6,7,8,9,10,11,12,13,14,15,16,17,18,19,20,21,22,23,24,25},{"0","50","48","46","44","42","40","38","36","34","32","30","28","26","24","22","20","18","16","14","12","10","8","6","4","2"})</f>
        <v>0</v>
      </c>
      <c r="CC12" s="60">
        <f t="shared" si="38"/>
        <v>0</v>
      </c>
      <c r="CD12" s="50"/>
      <c r="CE12" s="51"/>
      <c r="CF12" s="53"/>
      <c r="CG12" s="53"/>
      <c r="CH12" s="53"/>
      <c r="CI12" s="51"/>
      <c r="CJ12" s="55">
        <f t="shared" si="22"/>
        <v>0</v>
      </c>
      <c r="CK12" s="55" t="str">
        <f>LOOKUP(CJ12,{0,1,2,3,4,5,6,7,8,9,10,11,12,13,14,15,16,17,18,19,20,21,22,23,24,25},{"0","50","48","46","44","42","40","38","36","34","32","30","28","26","24","22","20","18","16","14","12","10","8","6","4","2"})</f>
        <v>0</v>
      </c>
      <c r="CL12" s="53">
        <f t="shared" si="26"/>
        <v>0</v>
      </c>
      <c r="CM12" s="57"/>
      <c r="CN12" s="58"/>
      <c r="CO12" s="47"/>
      <c r="CP12" s="47"/>
      <c r="CQ12" s="47"/>
      <c r="CR12" s="58"/>
      <c r="CS12" s="59">
        <f t="shared" si="23"/>
        <v>0</v>
      </c>
      <c r="CT12" s="59" t="str">
        <f>LOOKUP(CS12,{0,1,2,3,4,5,6,7,8,9,10,11,12,13,14,15,16,17,18,19,20,21,22,23,24,25},{"0","50","48","46","44","42","40","38","36","34","32","30","28","26","24","22","20","18","16","14","12","10","8","6","4","2"})</f>
        <v>0</v>
      </c>
      <c r="CU12" s="47">
        <f t="shared" si="27"/>
        <v>0</v>
      </c>
      <c r="CV12" s="65"/>
      <c r="CW12" s="66"/>
      <c r="CX12" s="67"/>
      <c r="CY12" s="67"/>
      <c r="CZ12" s="67"/>
      <c r="DA12" s="66"/>
      <c r="DB12" s="68">
        <f t="shared" si="24"/>
        <v>0</v>
      </c>
      <c r="DC12" s="68" t="str">
        <f>LOOKUP(DB12,{0,1,2,3,4,5,6,7,8,9,10,11,12,13,14,15,16,17,18,19,20,21,22,23,24,25},{"0","50","48","46","44","42","40","38","36","34","32","30","28","26","24","22","20","18","16","14","12","10","8","6","4","2"})</f>
        <v>0</v>
      </c>
      <c r="DD12" s="67">
        <f t="shared" si="28"/>
        <v>0</v>
      </c>
      <c r="DE12" s="69"/>
      <c r="DF12" s="62"/>
      <c r="DG12" s="61"/>
      <c r="DH12" s="61"/>
      <c r="DI12" s="61"/>
      <c r="DJ12" s="62"/>
      <c r="DK12" s="70">
        <f t="shared" si="25"/>
        <v>0</v>
      </c>
      <c r="DL12" s="70" t="str">
        <f>LOOKUP(DK12,{0,1,2,3,4,5,6,7,8,9,10,11,12,13,14,15,16,17,18,19,20,21,22,23,24,25},{"0","50","48","46","44","42","40","38","36","34","32","30","28","26","24","22","20","18","16","14","12","10","8","6","4","2"})</f>
        <v>0</v>
      </c>
      <c r="DM12" s="61">
        <f t="shared" si="29"/>
        <v>0</v>
      </c>
    </row>
    <row r="13" spans="1:117" s="46" customFormat="1" ht="35.1" customHeight="1" x14ac:dyDescent="0.25">
      <c r="A13" s="177"/>
      <c r="B13" s="47">
        <v>11</v>
      </c>
      <c r="C13" s="175" t="s">
        <v>59</v>
      </c>
      <c r="D13" s="176" t="s">
        <v>64</v>
      </c>
      <c r="E13" s="175" t="s">
        <v>65</v>
      </c>
      <c r="F13" s="175" t="s">
        <v>64</v>
      </c>
      <c r="G13" s="48">
        <f t="shared" si="0"/>
        <v>0</v>
      </c>
      <c r="H13" s="49">
        <f t="shared" si="0"/>
        <v>0</v>
      </c>
      <c r="I13" s="48">
        <f t="shared" si="30"/>
        <v>0</v>
      </c>
      <c r="J13" s="194">
        <f t="shared" si="13"/>
        <v>0</v>
      </c>
      <c r="K13" s="189"/>
      <c r="L13" s="51"/>
      <c r="M13" s="52"/>
      <c r="N13" s="53"/>
      <c r="O13" s="53"/>
      <c r="P13" s="54"/>
      <c r="Q13" s="55">
        <f t="shared" si="14"/>
        <v>0</v>
      </c>
      <c r="R13" s="55" t="str">
        <f>LOOKUP(Q13,{0,1,2,3,4,5,6,7,8,9,10,11,12,13,14,15,16,17,18,19,20,21,22,23,24,25},{"0","50","48","46","44","42","40","38","36","34","32","30","28","26","24","22","20","18","16","14","12","10","8","6","4","2"})</f>
        <v>0</v>
      </c>
      <c r="S13" s="56">
        <f t="shared" si="31"/>
        <v>0</v>
      </c>
      <c r="T13" s="57"/>
      <c r="U13" s="58"/>
      <c r="V13" s="47"/>
      <c r="W13" s="47"/>
      <c r="X13" s="47"/>
      <c r="Y13" s="58"/>
      <c r="Z13" s="59">
        <f t="shared" si="15"/>
        <v>0</v>
      </c>
      <c r="AA13" s="59" t="str">
        <f>LOOKUP(Z13,{0,1,2,3,4,5,6,7,8,9,10,11,12,13,14,15,16,17,18,19,20,21,22,23,24,25},{"0","50","48","46","44","42","40","38","36","34","32","30","28","26","24","22","20","18","16","14","12","10","8","6","4","2"})</f>
        <v>0</v>
      </c>
      <c r="AB13" s="60">
        <f t="shared" si="32"/>
        <v>0</v>
      </c>
      <c r="AC13" s="50"/>
      <c r="AD13" s="51"/>
      <c r="AE13" s="53"/>
      <c r="AF13" s="53"/>
      <c r="AG13" s="53"/>
      <c r="AH13" s="51"/>
      <c r="AI13" s="55">
        <f t="shared" si="16"/>
        <v>0</v>
      </c>
      <c r="AJ13" s="55" t="str">
        <f>LOOKUP(AI13,{0,1,2,3,4,5,6,7,8,9,10,11,12,13,14,15,16,17,18,19,20,21,22,23,24,25},{"0","50","48","46","44","42","40","38","36","34","32","30","28","26","24","22","20","18","16","14","12","10","8","6","4","2"})</f>
        <v>0</v>
      </c>
      <c r="AK13" s="56">
        <f t="shared" si="33"/>
        <v>0</v>
      </c>
      <c r="AL13" s="57"/>
      <c r="AM13" s="58"/>
      <c r="AN13" s="61"/>
      <c r="AO13" s="47"/>
      <c r="AP13" s="47"/>
      <c r="AQ13" s="58"/>
      <c r="AR13" s="59">
        <f t="shared" si="17"/>
        <v>0</v>
      </c>
      <c r="AS13" s="59" t="str">
        <f>LOOKUP(AR13,{0,1,2,3,4,5,6,7,8,9,10,11,12,13,14,15,16,17,18,19,20,21,22,23,24,25},{"0","50","48","46","44","42","40","38","36","34","32","30","28","26","24","22","20","18","16","14","12","10","8","6","4","2"})</f>
        <v>0</v>
      </c>
      <c r="AT13" s="60">
        <f t="shared" si="34"/>
        <v>0</v>
      </c>
      <c r="AU13" s="50"/>
      <c r="AV13" s="51"/>
      <c r="AW13" s="53"/>
      <c r="AX13" s="53"/>
      <c r="AY13" s="53"/>
      <c r="AZ13" s="51"/>
      <c r="BA13" s="55">
        <f t="shared" si="18"/>
        <v>0</v>
      </c>
      <c r="BB13" s="55" t="str">
        <f>LOOKUP(BA13,{0,1,2,3,4,5,6,7,8,9,10,11,12,13,14,15,16,17,18,19,20,21,22,23,24,25},{"0","50","48","46","44","42","40","38","36","34","32","30","28","26","24","22","20","18","16","14","12","10","8","6","4","2"})</f>
        <v>0</v>
      </c>
      <c r="BC13" s="56">
        <f t="shared" si="35"/>
        <v>0</v>
      </c>
      <c r="BD13" s="57"/>
      <c r="BE13" s="62"/>
      <c r="BF13" s="61"/>
      <c r="BG13" s="47"/>
      <c r="BH13" s="47"/>
      <c r="BI13" s="58"/>
      <c r="BJ13" s="59">
        <f t="shared" si="19"/>
        <v>0</v>
      </c>
      <c r="BK13" s="59" t="str">
        <f>LOOKUP(BJ13,{0,1,2,3,4,5,6,7,8,9,10,11,12,13,14,15,16,17,18,19,20,21,22,23,24,25},{"0","50","48","46","44","42","40","38","36","34","32","30","28","26","24","22","20","18","16","14","12","10","8","6","4","2"})</f>
        <v>0</v>
      </c>
      <c r="BL13" s="60">
        <f t="shared" si="36"/>
        <v>0</v>
      </c>
      <c r="BM13" s="50"/>
      <c r="BN13" s="51"/>
      <c r="BO13" s="53"/>
      <c r="BP13" s="53"/>
      <c r="BQ13" s="63"/>
      <c r="BR13" s="51"/>
      <c r="BS13" s="55">
        <f t="shared" si="20"/>
        <v>0</v>
      </c>
      <c r="BT13" s="55" t="str">
        <f>LOOKUP(BS13,{0,1,2,3,4,5,6,7,8,9,10,11,12,13,14,15,16,17,18,19,20,21,22,23,24,25},{"0","50","48","46","44","42","40","38","36","34","32","30","28","26","24","22","20","18","16","14","12","10","8","6","4","2"})</f>
        <v>0</v>
      </c>
      <c r="BU13" s="56">
        <f t="shared" si="37"/>
        <v>0</v>
      </c>
      <c r="BV13" s="57"/>
      <c r="BW13" s="64"/>
      <c r="BX13" s="47"/>
      <c r="BY13" s="47"/>
      <c r="BZ13" s="58"/>
      <c r="CA13" s="59">
        <f t="shared" si="21"/>
        <v>0</v>
      </c>
      <c r="CB13" s="59" t="str">
        <f>LOOKUP(CA13,{0,1,2,3,4,5,6,7,8,9,10,11,12,13,14,15,16,17,18,19,20,21,22,23,24,25},{"0","50","48","46","44","42","40","38","36","34","32","30","28","26","24","22","20","18","16","14","12","10","8","6","4","2"})</f>
        <v>0</v>
      </c>
      <c r="CC13" s="60">
        <f t="shared" si="38"/>
        <v>0</v>
      </c>
      <c r="CD13" s="50"/>
      <c r="CE13" s="51"/>
      <c r="CF13" s="53"/>
      <c r="CG13" s="53"/>
      <c r="CH13" s="53"/>
      <c r="CI13" s="51"/>
      <c r="CJ13" s="55">
        <f t="shared" si="22"/>
        <v>0</v>
      </c>
      <c r="CK13" s="55" t="str">
        <f>LOOKUP(CJ13,{0,1,2,3,4,5,6,7,8,9,10,11,12,13,14,15,16,17,18,19,20,21,22,23,24,25},{"0","50","48","46","44","42","40","38","36","34","32","30","28","26","24","22","20","18","16","14","12","10","8","6","4","2"})</f>
        <v>0</v>
      </c>
      <c r="CL13" s="53">
        <f t="shared" si="26"/>
        <v>0</v>
      </c>
      <c r="CM13" s="57"/>
      <c r="CN13" s="58"/>
      <c r="CO13" s="47"/>
      <c r="CP13" s="47"/>
      <c r="CQ13" s="47"/>
      <c r="CR13" s="58"/>
      <c r="CS13" s="59">
        <f t="shared" si="23"/>
        <v>0</v>
      </c>
      <c r="CT13" s="59" t="str">
        <f>LOOKUP(CS13,{0,1,2,3,4,5,6,7,8,9,10,11,12,13,14,15,16,17,18,19,20,21,22,23,24,25},{"0","50","48","46","44","42","40","38","36","34","32","30","28","26","24","22","20","18","16","14","12","10","8","6","4","2"})</f>
        <v>0</v>
      </c>
      <c r="CU13" s="47">
        <f t="shared" si="27"/>
        <v>0</v>
      </c>
      <c r="CV13" s="65"/>
      <c r="CW13" s="66"/>
      <c r="CX13" s="67"/>
      <c r="CY13" s="67"/>
      <c r="CZ13" s="67"/>
      <c r="DA13" s="66"/>
      <c r="DB13" s="68">
        <f t="shared" si="24"/>
        <v>0</v>
      </c>
      <c r="DC13" s="68" t="str">
        <f>LOOKUP(DB13,{0,1,2,3,4,5,6,7,8,9,10,11,12,13,14,15,16,17,18,19,20,21,22,23,24,25},{"0","50","48","46","44","42","40","38","36","34","32","30","28","26","24","22","20","18","16","14","12","10","8","6","4","2"})</f>
        <v>0</v>
      </c>
      <c r="DD13" s="67">
        <f t="shared" si="28"/>
        <v>0</v>
      </c>
      <c r="DE13" s="69"/>
      <c r="DF13" s="62"/>
      <c r="DG13" s="61"/>
      <c r="DH13" s="61"/>
      <c r="DI13" s="61"/>
      <c r="DJ13" s="62"/>
      <c r="DK13" s="70">
        <f t="shared" si="25"/>
        <v>0</v>
      </c>
      <c r="DL13" s="70" t="str">
        <f>LOOKUP(DK13,{0,1,2,3,4,5,6,7,8,9,10,11,12,13,14,15,16,17,18,19,20,21,22,23,24,25},{"0","50","48","46","44","42","40","38","36","34","32","30","28","26","24","22","20","18","16","14","12","10","8","6","4","2"})</f>
        <v>0</v>
      </c>
      <c r="DM13" s="61">
        <f t="shared" si="29"/>
        <v>0</v>
      </c>
    </row>
    <row r="14" spans="1:117" s="46" customFormat="1" ht="35.1" customHeight="1" x14ac:dyDescent="0.25">
      <c r="A14" s="177"/>
      <c r="B14" s="47">
        <v>12</v>
      </c>
      <c r="C14" s="175" t="s">
        <v>66</v>
      </c>
      <c r="D14" s="176" t="s">
        <v>67</v>
      </c>
      <c r="E14" s="175" t="s">
        <v>111</v>
      </c>
      <c r="F14" s="175" t="s">
        <v>67</v>
      </c>
      <c r="G14" s="48">
        <f t="shared" si="0"/>
        <v>0</v>
      </c>
      <c r="H14" s="49">
        <f t="shared" si="0"/>
        <v>0</v>
      </c>
      <c r="I14" s="48">
        <f>SUM(S14,AB14,AK14,AT14,BC14,BL14,BU14,CC14,CL14,CU14,DD14,DM14)</f>
        <v>0</v>
      </c>
      <c r="J14" s="194">
        <f t="shared" si="13"/>
        <v>0</v>
      </c>
      <c r="K14" s="189"/>
      <c r="L14" s="51"/>
      <c r="M14" s="52"/>
      <c r="N14" s="53"/>
      <c r="O14" s="53"/>
      <c r="P14" s="54"/>
      <c r="Q14" s="55">
        <f t="shared" si="14"/>
        <v>0</v>
      </c>
      <c r="R14" s="55" t="str">
        <f>LOOKUP(Q14,{0,1,2,3,4,5,6,7,8,9,10,11,12,13,14,15,16,17,18,19,20,21,22,23,24,25},{"0","50","48","46","44","42","40","38","36","34","32","30","28","26","24","22","20","18","16","14","12","10","8","6","4","2"})</f>
        <v>0</v>
      </c>
      <c r="S14" s="56">
        <f t="shared" si="31"/>
        <v>0</v>
      </c>
      <c r="T14" s="57"/>
      <c r="U14" s="58"/>
      <c r="V14" s="47"/>
      <c r="W14" s="47"/>
      <c r="X14" s="47"/>
      <c r="Y14" s="58"/>
      <c r="Z14" s="59">
        <f t="shared" si="15"/>
        <v>0</v>
      </c>
      <c r="AA14" s="59" t="str">
        <f>LOOKUP(Z14,{0,1,2,3,4,5,6,7,8,9,10,11,12,13,14,15,16,17,18,19,20,21,22,23,24,25},{"0","50","48","46","44","42","40","38","36","34","32","30","28","26","24","22","20","18","16","14","12","10","8","6","4","2"})</f>
        <v>0</v>
      </c>
      <c r="AB14" s="60">
        <f t="shared" si="32"/>
        <v>0</v>
      </c>
      <c r="AC14" s="50"/>
      <c r="AD14" s="51"/>
      <c r="AE14" s="53"/>
      <c r="AF14" s="53"/>
      <c r="AG14" s="53"/>
      <c r="AH14" s="51"/>
      <c r="AI14" s="55">
        <f t="shared" si="16"/>
        <v>0</v>
      </c>
      <c r="AJ14" s="55" t="str">
        <f>LOOKUP(AI14,{0,1,2,3,4,5,6,7,8,9,10,11,12,13,14,15,16,17,18,19,20,21,22,23,24,25},{"0","50","48","46","44","42","40","38","36","34","32","30","28","26","24","22","20","18","16","14","12","10","8","6","4","2"})</f>
        <v>0</v>
      </c>
      <c r="AK14" s="56">
        <f t="shared" si="33"/>
        <v>0</v>
      </c>
      <c r="AL14" s="57"/>
      <c r="AM14" s="58"/>
      <c r="AN14" s="61"/>
      <c r="AO14" s="47"/>
      <c r="AP14" s="47"/>
      <c r="AQ14" s="58"/>
      <c r="AR14" s="59">
        <f t="shared" si="17"/>
        <v>0</v>
      </c>
      <c r="AS14" s="59" t="str">
        <f>LOOKUP(AR14,{0,1,2,3,4,5,6,7,8,9,10,11,12,13,14,15,16,17,18,19,20,21,22,23,24,25},{"0","50","48","46","44","42","40","38","36","34","32","30","28","26","24","22","20","18","16","14","12","10","8","6","4","2"})</f>
        <v>0</v>
      </c>
      <c r="AT14" s="60">
        <f t="shared" si="34"/>
        <v>0</v>
      </c>
      <c r="AU14" s="50"/>
      <c r="AV14" s="51"/>
      <c r="AW14" s="53"/>
      <c r="AX14" s="53"/>
      <c r="AY14" s="53"/>
      <c r="AZ14" s="51"/>
      <c r="BA14" s="55">
        <f t="shared" si="18"/>
        <v>0</v>
      </c>
      <c r="BB14" s="55" t="str">
        <f>LOOKUP(BA14,{0,1,2,3,4,5,6,7,8,9,10,11,12,13,14,15,16,17,18,19,20,21,22,23,24,25},{"0","50","48","46","44","42","40","38","36","34","32","30","28","26","24","22","20","18","16","14","12","10","8","6","4","2"})</f>
        <v>0</v>
      </c>
      <c r="BC14" s="56">
        <f t="shared" si="35"/>
        <v>0</v>
      </c>
      <c r="BD14" s="57"/>
      <c r="BE14" s="62"/>
      <c r="BF14" s="61"/>
      <c r="BG14" s="47"/>
      <c r="BH14" s="47"/>
      <c r="BI14" s="58"/>
      <c r="BJ14" s="59">
        <f t="shared" si="19"/>
        <v>0</v>
      </c>
      <c r="BK14" s="59" t="str">
        <f>LOOKUP(BJ14,{0,1,2,3,4,5,6,7,8,9,10,11,12,13,14,15,16,17,18,19,20,21,22,23,24,25},{"0","50","48","46","44","42","40","38","36","34","32","30","28","26","24","22","20","18","16","14","12","10","8","6","4","2"})</f>
        <v>0</v>
      </c>
      <c r="BL14" s="60">
        <f t="shared" si="36"/>
        <v>0</v>
      </c>
      <c r="BM14" s="50"/>
      <c r="BN14" s="51"/>
      <c r="BO14" s="53"/>
      <c r="BP14" s="53"/>
      <c r="BQ14" s="63"/>
      <c r="BR14" s="51"/>
      <c r="BS14" s="55">
        <f t="shared" si="20"/>
        <v>0</v>
      </c>
      <c r="BT14" s="55" t="str">
        <f>LOOKUP(BS14,{0,1,2,3,4,5,6,7,8,9,10,11,12,13,14,15,16,17,18,19,20,21,22,23,24,25},{"0","50","48","46","44","42","40","38","36","34","32","30","28","26","24","22","20","18","16","14","12","10","8","6","4","2"})</f>
        <v>0</v>
      </c>
      <c r="BU14" s="56">
        <f t="shared" si="37"/>
        <v>0</v>
      </c>
      <c r="BV14" s="57"/>
      <c r="BW14" s="64"/>
      <c r="BX14" s="47"/>
      <c r="BY14" s="47"/>
      <c r="BZ14" s="58"/>
      <c r="CA14" s="59">
        <f t="shared" si="21"/>
        <v>0</v>
      </c>
      <c r="CB14" s="59" t="str">
        <f>LOOKUP(CA14,{0,1,2,3,4,5,6,7,8,9,10,11,12,13,14,15,16,17,18,19,20,21,22,23,24,25},{"0","50","48","46","44","42","40","38","36","34","32","30","28","26","24","22","20","18","16","14","12","10","8","6","4","2"})</f>
        <v>0</v>
      </c>
      <c r="CC14" s="60">
        <f t="shared" si="38"/>
        <v>0</v>
      </c>
      <c r="CD14" s="50"/>
      <c r="CE14" s="51"/>
      <c r="CF14" s="53"/>
      <c r="CG14" s="53"/>
      <c r="CH14" s="53"/>
      <c r="CI14" s="51"/>
      <c r="CJ14" s="55">
        <f t="shared" si="22"/>
        <v>0</v>
      </c>
      <c r="CK14" s="55" t="str">
        <f>LOOKUP(CJ14,{0,1,2,3,4,5,6,7,8,9,10,11,12,13,14,15,16,17,18,19,20,21,22,23,24,25},{"0","50","48","46","44","42","40","38","36","34","32","30","28","26","24","22","20","18","16","14","12","10","8","6","4","2"})</f>
        <v>0</v>
      </c>
      <c r="CL14" s="53">
        <f t="shared" si="26"/>
        <v>0</v>
      </c>
      <c r="CM14" s="57"/>
      <c r="CN14" s="58"/>
      <c r="CO14" s="47"/>
      <c r="CP14" s="47"/>
      <c r="CQ14" s="47"/>
      <c r="CR14" s="58"/>
      <c r="CS14" s="59">
        <f t="shared" si="23"/>
        <v>0</v>
      </c>
      <c r="CT14" s="59" t="str">
        <f>LOOKUP(CS14,{0,1,2,3,4,5,6,7,8,9,10,11,12,13,14,15,16,17,18,19,20,21,22,23,24,25},{"0","50","48","46","44","42","40","38","36","34","32","30","28","26","24","22","20","18","16","14","12","10","8","6","4","2"})</f>
        <v>0</v>
      </c>
      <c r="CU14" s="47">
        <f t="shared" si="27"/>
        <v>0</v>
      </c>
      <c r="CV14" s="65"/>
      <c r="CW14" s="66"/>
      <c r="CX14" s="67"/>
      <c r="CY14" s="67"/>
      <c r="CZ14" s="67"/>
      <c r="DA14" s="66"/>
      <c r="DB14" s="68">
        <f t="shared" si="24"/>
        <v>0</v>
      </c>
      <c r="DC14" s="68" t="str">
        <f>LOOKUP(DB14,{0,1,2,3,4,5,6,7,8,9,10,11,12,13,14,15,16,17,18,19,20,21,22,23,24,25},{"0","50","48","46","44","42","40","38","36","34","32","30","28","26","24","22","20","18","16","14","12","10","8","6","4","2"})</f>
        <v>0</v>
      </c>
      <c r="DD14" s="67">
        <f t="shared" si="28"/>
        <v>0</v>
      </c>
      <c r="DE14" s="69"/>
      <c r="DF14" s="62"/>
      <c r="DG14" s="61"/>
      <c r="DH14" s="61"/>
      <c r="DI14" s="61"/>
      <c r="DJ14" s="62"/>
      <c r="DK14" s="70">
        <f t="shared" si="25"/>
        <v>0</v>
      </c>
      <c r="DL14" s="70" t="str">
        <f>LOOKUP(DK14,{0,1,2,3,4,5,6,7,8,9,10,11,12,13,14,15,16,17,18,19,20,21,22,23,24,25},{"0","50","48","46","44","42","40","38","36","34","32","30","28","26","24","22","20","18","16","14","12","10","8","6","4","2"})</f>
        <v>0</v>
      </c>
      <c r="DM14" s="61">
        <f t="shared" si="29"/>
        <v>0</v>
      </c>
    </row>
    <row r="15" spans="1:117" s="46" customFormat="1" ht="35.450000000000003" customHeight="1" x14ac:dyDescent="0.25">
      <c r="A15" s="179" t="s">
        <v>98</v>
      </c>
      <c r="B15" s="47">
        <v>13</v>
      </c>
      <c r="C15" s="175" t="s">
        <v>68</v>
      </c>
      <c r="D15" s="176" t="s">
        <v>69</v>
      </c>
      <c r="E15" s="175" t="s">
        <v>70</v>
      </c>
      <c r="F15" s="175" t="s">
        <v>69</v>
      </c>
      <c r="G15" s="48">
        <f t="shared" si="0"/>
        <v>0</v>
      </c>
      <c r="H15" s="49">
        <f t="shared" si="0"/>
        <v>0</v>
      </c>
      <c r="I15" s="48">
        <f>SUM(S15,AB15,AK15,AT15,BC15,BL15,BU15,CC15,CL15,CU15,DD15,DM15)</f>
        <v>0</v>
      </c>
      <c r="J15" s="194">
        <f t="shared" si="13"/>
        <v>0</v>
      </c>
      <c r="K15" s="189"/>
      <c r="L15" s="51"/>
      <c r="M15" s="52"/>
      <c r="N15" s="53"/>
      <c r="O15" s="53"/>
      <c r="P15" s="54"/>
      <c r="Q15" s="55">
        <f t="shared" si="14"/>
        <v>0</v>
      </c>
      <c r="R15" s="55" t="str">
        <f>LOOKUP(Q15,{0,1,2,3,4,5,6,7,8,9,10,11,12,13,14,15,16,17,18,19,20,21,22,23,24,25},{"0","50","48","46","44","42","40","38","36","34","32","30","28","26","24","22","20","18","16","14","12","10","8","6","4","2"})</f>
        <v>0</v>
      </c>
      <c r="S15" s="56">
        <f t="shared" si="31"/>
        <v>0</v>
      </c>
      <c r="T15" s="57"/>
      <c r="U15" s="58"/>
      <c r="V15" s="47"/>
      <c r="W15" s="47"/>
      <c r="X15" s="47"/>
      <c r="Y15" s="58"/>
      <c r="Z15" s="59">
        <f t="shared" si="15"/>
        <v>0</v>
      </c>
      <c r="AA15" s="59" t="str">
        <f>LOOKUP(Z15,{0,1,2,3,4,5,6,7,8,9,10,11,12,13,14,15,16,17,18,19,20,21,22,23,24,25},{"0","50","48","46","44","42","40","38","36","34","32","30","28","26","24","22","20","18","16","14","12","10","8","6","4","2"})</f>
        <v>0</v>
      </c>
      <c r="AB15" s="60">
        <f t="shared" si="32"/>
        <v>0</v>
      </c>
      <c r="AC15" s="50"/>
      <c r="AD15" s="51"/>
      <c r="AE15" s="53"/>
      <c r="AF15" s="53"/>
      <c r="AG15" s="53"/>
      <c r="AH15" s="51"/>
      <c r="AI15" s="55">
        <f t="shared" si="16"/>
        <v>0</v>
      </c>
      <c r="AJ15" s="55" t="str">
        <f>LOOKUP(AI15,{0,1,2,3,4,5,6,7,8,9,10,11,12,13,14,15,16,17,18,19,20,21,22,23,24,25},{"0","50","48","46","44","42","40","38","36","34","32","30","28","26","24","22","20","18","16","14","12","10","8","6","4","2"})</f>
        <v>0</v>
      </c>
      <c r="AK15" s="56">
        <f t="shared" si="33"/>
        <v>0</v>
      </c>
      <c r="AL15" s="57"/>
      <c r="AM15" s="58"/>
      <c r="AN15" s="61"/>
      <c r="AO15" s="47"/>
      <c r="AP15" s="47"/>
      <c r="AQ15" s="58"/>
      <c r="AR15" s="59">
        <f t="shared" si="17"/>
        <v>0</v>
      </c>
      <c r="AS15" s="59" t="str">
        <f>LOOKUP(AR15,{0,1,2,3,4,5,6,7,8,9,10,11,12,13,14,15,16,17,18,19,20,21,22,23,24,25},{"0","50","48","46","44","42","40","38","36","34","32","30","28","26","24","22","20","18","16","14","12","10","8","6","4","2"})</f>
        <v>0</v>
      </c>
      <c r="AT15" s="60">
        <f t="shared" si="34"/>
        <v>0</v>
      </c>
      <c r="AU15" s="50"/>
      <c r="AV15" s="51"/>
      <c r="AW15" s="53"/>
      <c r="AX15" s="53"/>
      <c r="AY15" s="53"/>
      <c r="AZ15" s="51"/>
      <c r="BA15" s="55">
        <f t="shared" si="18"/>
        <v>0</v>
      </c>
      <c r="BB15" s="55" t="str">
        <f>LOOKUP(BA15,{0,1,2,3,4,5,6,7,8,9,10,11,12,13,14,15,16,17,18,19,20,21,22,23,24,25},{"0","50","48","46","44","42","40","38","36","34","32","30","28","26","24","22","20","18","16","14","12","10","8","6","4","2"})</f>
        <v>0</v>
      </c>
      <c r="BC15" s="56">
        <f t="shared" si="35"/>
        <v>0</v>
      </c>
      <c r="BD15" s="57"/>
      <c r="BE15" s="62"/>
      <c r="BF15" s="61"/>
      <c r="BG15" s="47"/>
      <c r="BH15" s="47"/>
      <c r="BI15" s="58"/>
      <c r="BJ15" s="59">
        <f t="shared" si="19"/>
        <v>0</v>
      </c>
      <c r="BK15" s="59" t="str">
        <f>LOOKUP(BJ15,{0,1,2,3,4,5,6,7,8,9,10,11,12,13,14,15,16,17,18,19,20,21,22,23,24,25},{"0","50","48","46","44","42","40","38","36","34","32","30","28","26","24","22","20","18","16","14","12","10","8","6","4","2"})</f>
        <v>0</v>
      </c>
      <c r="BL15" s="60">
        <f t="shared" si="36"/>
        <v>0</v>
      </c>
      <c r="BM15" s="50"/>
      <c r="BN15" s="51"/>
      <c r="BO15" s="53"/>
      <c r="BP15" s="53"/>
      <c r="BQ15" s="63"/>
      <c r="BR15" s="51"/>
      <c r="BS15" s="55">
        <f t="shared" si="20"/>
        <v>0</v>
      </c>
      <c r="BT15" s="55" t="str">
        <f>LOOKUP(BS15,{0,1,2,3,4,5,6,7,8,9,10,11,12,13,14,15,16,17,18,19,20,21,22,23,24,25},{"0","50","48","46","44","42","40","38","36","34","32","30","28","26","24","22","20","18","16","14","12","10","8","6","4","2"})</f>
        <v>0</v>
      </c>
      <c r="BU15" s="56">
        <f t="shared" si="37"/>
        <v>0</v>
      </c>
      <c r="BV15" s="57"/>
      <c r="BW15" s="64"/>
      <c r="BX15" s="47"/>
      <c r="BY15" s="47"/>
      <c r="BZ15" s="58"/>
      <c r="CA15" s="59">
        <f t="shared" si="21"/>
        <v>0</v>
      </c>
      <c r="CB15" s="59" t="str">
        <f>LOOKUP(CA15,{0,1,2,3,4,5,6,7,8,9,10,11,12,13,14,15,16,17,18,19,20,21,22,23,24,25},{"0","50","48","46","44","42","40","38","36","34","32","30","28","26","24","22","20","18","16","14","12","10","8","6","4","2"})</f>
        <v>0</v>
      </c>
      <c r="CC15" s="60">
        <f t="shared" si="38"/>
        <v>0</v>
      </c>
      <c r="CD15" s="50"/>
      <c r="CE15" s="51"/>
      <c r="CF15" s="53"/>
      <c r="CG15" s="53"/>
      <c r="CH15" s="53"/>
      <c r="CI15" s="51"/>
      <c r="CJ15" s="55">
        <f t="shared" si="22"/>
        <v>0</v>
      </c>
      <c r="CK15" s="55" t="str">
        <f>LOOKUP(CJ15,{0,1,2,3,4,5,6,7,8,9,10,11,12,13,14,15,16,17,18,19,20,21,22,23,24,25},{"0","50","48","46","44","42","40","38","36","34","32","30","28","26","24","22","20","18","16","14","12","10","8","6","4","2"})</f>
        <v>0</v>
      </c>
      <c r="CL15" s="53">
        <f t="shared" si="26"/>
        <v>0</v>
      </c>
      <c r="CM15" s="57"/>
      <c r="CN15" s="58"/>
      <c r="CO15" s="47"/>
      <c r="CP15" s="47"/>
      <c r="CQ15" s="47"/>
      <c r="CR15" s="58"/>
      <c r="CS15" s="59">
        <f t="shared" si="23"/>
        <v>0</v>
      </c>
      <c r="CT15" s="59" t="str">
        <f>LOOKUP(CS15,{0,1,2,3,4,5,6,7,8,9,10,11,12,13,14,15,16,17,18,19,20,21,22,23,24,25},{"0","50","48","46","44","42","40","38","36","34","32","30","28","26","24","22","20","18","16","14","12","10","8","6","4","2"})</f>
        <v>0</v>
      </c>
      <c r="CU15" s="47">
        <f t="shared" si="27"/>
        <v>0</v>
      </c>
      <c r="CV15" s="65"/>
      <c r="CW15" s="66"/>
      <c r="CX15" s="67"/>
      <c r="CY15" s="67"/>
      <c r="CZ15" s="67"/>
      <c r="DA15" s="66"/>
      <c r="DB15" s="68">
        <f t="shared" si="24"/>
        <v>0</v>
      </c>
      <c r="DC15" s="68" t="str">
        <f>LOOKUP(DB15,{0,1,2,3,4,5,6,7,8,9,10,11,12,13,14,15,16,17,18,19,20,21,22,23,24,25},{"0","50","48","46","44","42","40","38","36","34","32","30","28","26","24","22","20","18","16","14","12","10","8","6","4","2"})</f>
        <v>0</v>
      </c>
      <c r="DD15" s="67">
        <f t="shared" si="28"/>
        <v>0</v>
      </c>
      <c r="DE15" s="69"/>
      <c r="DF15" s="62"/>
      <c r="DG15" s="61"/>
      <c r="DH15" s="61"/>
      <c r="DI15" s="61"/>
      <c r="DJ15" s="62"/>
      <c r="DK15" s="70">
        <f t="shared" si="25"/>
        <v>0</v>
      </c>
      <c r="DL15" s="70" t="str">
        <f>LOOKUP(DK15,{0,1,2,3,4,5,6,7,8,9,10,11,12,13,14,15,16,17,18,19,20,21,22,23,24,25},{"0","50","48","46","44","42","40","38","36","34","32","30","28","26","24","22","20","18","16","14","12","10","8","6","4","2"})</f>
        <v>0</v>
      </c>
      <c r="DM15" s="61">
        <f t="shared" si="29"/>
        <v>0</v>
      </c>
    </row>
    <row r="16" spans="1:117" s="46" customFormat="1" ht="35.1" customHeight="1" x14ac:dyDescent="0.25">
      <c r="A16" s="177"/>
      <c r="B16" s="47">
        <v>14</v>
      </c>
      <c r="C16" s="175" t="s">
        <v>71</v>
      </c>
      <c r="D16" s="176" t="s">
        <v>72</v>
      </c>
      <c r="E16" s="175" t="s">
        <v>108</v>
      </c>
      <c r="F16" s="175" t="s">
        <v>73</v>
      </c>
      <c r="G16" s="48">
        <f t="shared" si="0"/>
        <v>0</v>
      </c>
      <c r="H16" s="49">
        <f t="shared" si="0"/>
        <v>0</v>
      </c>
      <c r="I16" s="48">
        <f t="shared" si="30"/>
        <v>0</v>
      </c>
      <c r="J16" s="194">
        <f t="shared" si="13"/>
        <v>0</v>
      </c>
      <c r="K16" s="189"/>
      <c r="L16" s="51"/>
      <c r="M16" s="52"/>
      <c r="N16" s="53"/>
      <c r="O16" s="53"/>
      <c r="P16" s="54"/>
      <c r="Q16" s="55">
        <f t="shared" si="14"/>
        <v>0</v>
      </c>
      <c r="R16" s="55" t="str">
        <f>LOOKUP(Q16,{0,1,2,3,4,5,6,7,8,9,10,11,12,13,14,15,16,17,18,19,20,21,22,23,24,25},{"0","50","48","46","44","42","40","38","36","34","32","30","28","26","24","22","20","18","16","14","12","10","8","6","4","2"})</f>
        <v>0</v>
      </c>
      <c r="S16" s="56">
        <f t="shared" si="31"/>
        <v>0</v>
      </c>
      <c r="T16" s="57"/>
      <c r="U16" s="58"/>
      <c r="V16" s="47"/>
      <c r="W16" s="47"/>
      <c r="X16" s="47"/>
      <c r="Y16" s="58"/>
      <c r="Z16" s="59">
        <f t="shared" si="15"/>
        <v>0</v>
      </c>
      <c r="AA16" s="59" t="str">
        <f>LOOKUP(Z16,{0,1,2,3,4,5,6,7,8,9,10,11,12,13,14,15,16,17,18,19,20,21,22,23,24,25},{"0","50","48","46","44","42","40","38","36","34","32","30","28","26","24","22","20","18","16","14","12","10","8","6","4","2"})</f>
        <v>0</v>
      </c>
      <c r="AB16" s="60">
        <f t="shared" si="32"/>
        <v>0</v>
      </c>
      <c r="AC16" s="50"/>
      <c r="AD16" s="51"/>
      <c r="AE16" s="53"/>
      <c r="AF16" s="53"/>
      <c r="AG16" s="53"/>
      <c r="AH16" s="51"/>
      <c r="AI16" s="55">
        <f t="shared" si="16"/>
        <v>0</v>
      </c>
      <c r="AJ16" s="55" t="str">
        <f>LOOKUP(AI16,{0,1,2,3,4,5,6,7,8,9,10,11,12,13,14,15,16,17,18,19,20,21,22,23,24,25},{"0","50","48","46","44","42","40","38","36","34","32","30","28","26","24","22","20","18","16","14","12","10","8","6","4","2"})</f>
        <v>0</v>
      </c>
      <c r="AK16" s="56">
        <f t="shared" si="33"/>
        <v>0</v>
      </c>
      <c r="AL16" s="57"/>
      <c r="AM16" s="58"/>
      <c r="AN16" s="61"/>
      <c r="AO16" s="47"/>
      <c r="AP16" s="47"/>
      <c r="AQ16" s="58"/>
      <c r="AR16" s="59">
        <f t="shared" si="17"/>
        <v>0</v>
      </c>
      <c r="AS16" s="59" t="str">
        <f>LOOKUP(AR16,{0,1,2,3,4,5,6,7,8,9,10,11,12,13,14,15,16,17,18,19,20,21,22,23,24,25},{"0","50","48","46","44","42","40","38","36","34","32","30","28","26","24","22","20","18","16","14","12","10","8","6","4","2"})</f>
        <v>0</v>
      </c>
      <c r="AT16" s="60">
        <f t="shared" si="34"/>
        <v>0</v>
      </c>
      <c r="AU16" s="50"/>
      <c r="AV16" s="51"/>
      <c r="AW16" s="53"/>
      <c r="AX16" s="53"/>
      <c r="AY16" s="53"/>
      <c r="AZ16" s="51"/>
      <c r="BA16" s="55">
        <f t="shared" si="18"/>
        <v>0</v>
      </c>
      <c r="BB16" s="55" t="str">
        <f>LOOKUP(BA16,{0,1,2,3,4,5,6,7,8,9,10,11,12,13,14,15,16,17,18,19,20,21,22,23,24,25},{"0","50","48","46","44","42","40","38","36","34","32","30","28","26","24","22","20","18","16","14","12","10","8","6","4","2"})</f>
        <v>0</v>
      </c>
      <c r="BC16" s="56">
        <f t="shared" si="35"/>
        <v>0</v>
      </c>
      <c r="BD16" s="57"/>
      <c r="BE16" s="62"/>
      <c r="BF16" s="61"/>
      <c r="BG16" s="47"/>
      <c r="BH16" s="47"/>
      <c r="BI16" s="58"/>
      <c r="BJ16" s="59">
        <f t="shared" si="19"/>
        <v>0</v>
      </c>
      <c r="BK16" s="59" t="str">
        <f>LOOKUP(BJ16,{0,1,2,3,4,5,6,7,8,9,10,11,12,13,14,15,16,17,18,19,20,21,22,23,24,25},{"0","50","48","46","44","42","40","38","36","34","32","30","28","26","24","22","20","18","16","14","12","10","8","6","4","2"})</f>
        <v>0</v>
      </c>
      <c r="BL16" s="60">
        <f t="shared" si="36"/>
        <v>0</v>
      </c>
      <c r="BM16" s="50"/>
      <c r="BN16" s="51"/>
      <c r="BO16" s="53"/>
      <c r="BP16" s="53"/>
      <c r="BQ16" s="63"/>
      <c r="BR16" s="51"/>
      <c r="BS16" s="55">
        <f t="shared" si="20"/>
        <v>0</v>
      </c>
      <c r="BT16" s="55" t="str">
        <f>LOOKUP(BS16,{0,1,2,3,4,5,6,7,8,9,10,11,12,13,14,15,16,17,18,19,20,21,22,23,24,25},{"0","50","48","46","44","42","40","38","36","34","32","30","28","26","24","22","20","18","16","14","12","10","8","6","4","2"})</f>
        <v>0</v>
      </c>
      <c r="BU16" s="56">
        <f t="shared" si="37"/>
        <v>0</v>
      </c>
      <c r="BV16" s="57"/>
      <c r="BW16" s="64"/>
      <c r="BX16" s="47"/>
      <c r="BY16" s="47"/>
      <c r="BZ16" s="58"/>
      <c r="CA16" s="59">
        <f t="shared" si="21"/>
        <v>0</v>
      </c>
      <c r="CB16" s="59" t="str">
        <f>LOOKUP(CA16,{0,1,2,3,4,5,6,7,8,9,10,11,12,13,14,15,16,17,18,19,20,21,22,23,24,25},{"0","50","48","46","44","42","40","38","36","34","32","30","28","26","24","22","20","18","16","14","12","10","8","6","4","2"})</f>
        <v>0</v>
      </c>
      <c r="CC16" s="60">
        <f t="shared" si="38"/>
        <v>0</v>
      </c>
      <c r="CD16" s="50"/>
      <c r="CE16" s="51"/>
      <c r="CF16" s="53"/>
      <c r="CG16" s="53"/>
      <c r="CH16" s="53"/>
      <c r="CI16" s="51"/>
      <c r="CJ16" s="55">
        <f t="shared" si="22"/>
        <v>0</v>
      </c>
      <c r="CK16" s="55" t="str">
        <f>LOOKUP(CJ16,{0,1,2,3,4,5,6,7,8,9,10,11,12,13,14,15,16,17,18,19,20,21,22,23,24,25},{"0","50","48","46","44","42","40","38","36","34","32","30","28","26","24","22","20","18","16","14","12","10","8","6","4","2"})</f>
        <v>0</v>
      </c>
      <c r="CL16" s="53">
        <f t="shared" si="26"/>
        <v>0</v>
      </c>
      <c r="CM16" s="57"/>
      <c r="CN16" s="58"/>
      <c r="CO16" s="47"/>
      <c r="CP16" s="47"/>
      <c r="CQ16" s="47"/>
      <c r="CR16" s="58"/>
      <c r="CS16" s="59">
        <f t="shared" si="23"/>
        <v>0</v>
      </c>
      <c r="CT16" s="59" t="str">
        <f>LOOKUP(CS16,{0,1,2,3,4,5,6,7,8,9,10,11,12,13,14,15,16,17,18,19,20,21,22,23,24,25},{"0","50","48","46","44","42","40","38","36","34","32","30","28","26","24","22","20","18","16","14","12","10","8","6","4","2"})</f>
        <v>0</v>
      </c>
      <c r="CU16" s="47">
        <f t="shared" si="27"/>
        <v>0</v>
      </c>
      <c r="CV16" s="65"/>
      <c r="CW16" s="66"/>
      <c r="CX16" s="67"/>
      <c r="CY16" s="67"/>
      <c r="CZ16" s="67"/>
      <c r="DA16" s="66"/>
      <c r="DB16" s="68">
        <f t="shared" si="24"/>
        <v>0</v>
      </c>
      <c r="DC16" s="68" t="str">
        <f>LOOKUP(DB16,{0,1,2,3,4,5,6,7,8,9,10,11,12,13,14,15,16,17,18,19,20,21,22,23,24,25},{"0","50","48","46","44","42","40","38","36","34","32","30","28","26","24","22","20","18","16","14","12","10","8","6","4","2"})</f>
        <v>0</v>
      </c>
      <c r="DD16" s="67">
        <f t="shared" si="28"/>
        <v>0</v>
      </c>
      <c r="DE16" s="69"/>
      <c r="DF16" s="62"/>
      <c r="DG16" s="61"/>
      <c r="DH16" s="61"/>
      <c r="DI16" s="61"/>
      <c r="DJ16" s="62"/>
      <c r="DK16" s="70">
        <f t="shared" si="25"/>
        <v>0</v>
      </c>
      <c r="DL16" s="70" t="str">
        <f>LOOKUP(DK16,{0,1,2,3,4,5,6,7,8,9,10,11,12,13,14,15,16,17,18,19,20,21,22,23,24,25},{"0","50","48","46","44","42","40","38","36","34","32","30","28","26","24","22","20","18","16","14","12","10","8","6","4","2"})</f>
        <v>0</v>
      </c>
      <c r="DM16" s="61">
        <f t="shared" si="29"/>
        <v>0</v>
      </c>
    </row>
    <row r="17" spans="1:117" s="46" customFormat="1" ht="35.1" customHeight="1" x14ac:dyDescent="0.25">
      <c r="A17" s="177"/>
      <c r="B17" s="47">
        <v>15</v>
      </c>
      <c r="C17" s="175" t="s">
        <v>74</v>
      </c>
      <c r="D17" s="176" t="s">
        <v>75</v>
      </c>
      <c r="E17" s="175" t="s">
        <v>76</v>
      </c>
      <c r="F17" s="175" t="s">
        <v>75</v>
      </c>
      <c r="G17" s="48">
        <f t="shared" si="0"/>
        <v>0</v>
      </c>
      <c r="H17" s="49">
        <f t="shared" si="0"/>
        <v>0</v>
      </c>
      <c r="I17" s="48">
        <f t="shared" si="30"/>
        <v>0</v>
      </c>
      <c r="J17" s="194">
        <f t="shared" si="13"/>
        <v>0</v>
      </c>
      <c r="K17" s="189"/>
      <c r="L17" s="51"/>
      <c r="M17" s="52"/>
      <c r="N17" s="53"/>
      <c r="O17" s="53"/>
      <c r="P17" s="54"/>
      <c r="Q17" s="55">
        <f t="shared" si="14"/>
        <v>0</v>
      </c>
      <c r="R17" s="55" t="str">
        <f>LOOKUP(Q17,{0,1,2,3,4,5,6,7,8,9,10,11,12,13,14,15,16,17,18,19,20,21,22,23,24,25},{"0","50","48","46","44","42","40","38","36","34","32","30","28","26","24","22","20","18","16","14","12","10","8","6","4","2"})</f>
        <v>0</v>
      </c>
      <c r="S17" s="56">
        <f t="shared" si="31"/>
        <v>0</v>
      </c>
      <c r="T17" s="57"/>
      <c r="U17" s="58"/>
      <c r="V17" s="47"/>
      <c r="W17" s="47"/>
      <c r="X17" s="47"/>
      <c r="Y17" s="58"/>
      <c r="Z17" s="59">
        <f t="shared" si="15"/>
        <v>0</v>
      </c>
      <c r="AA17" s="59" t="str">
        <f>LOOKUP(Z17,{0,1,2,3,4,5,6,7,8,9,10,11,12,13,14,15,16,17,18,19,20,21,22,23,24,25},{"0","50","48","46","44","42","40","38","36","34","32","30","28","26","24","22","20","18","16","14","12","10","8","6","4","2"})</f>
        <v>0</v>
      </c>
      <c r="AB17" s="60">
        <f t="shared" si="32"/>
        <v>0</v>
      </c>
      <c r="AC17" s="50"/>
      <c r="AD17" s="51"/>
      <c r="AE17" s="53"/>
      <c r="AF17" s="53"/>
      <c r="AG17" s="53"/>
      <c r="AH17" s="51"/>
      <c r="AI17" s="55">
        <f t="shared" si="16"/>
        <v>0</v>
      </c>
      <c r="AJ17" s="55" t="str">
        <f>LOOKUP(AI17,{0,1,2,3,4,5,6,7,8,9,10,11,12,13,14,15,16,17,18,19,20,21,22,23,24,25},{"0","50","48","46","44","42","40","38","36","34","32","30","28","26","24","22","20","18","16","14","12","10","8","6","4","2"})</f>
        <v>0</v>
      </c>
      <c r="AK17" s="56">
        <f t="shared" si="33"/>
        <v>0</v>
      </c>
      <c r="AL17" s="57"/>
      <c r="AM17" s="58"/>
      <c r="AN17" s="61"/>
      <c r="AO17" s="47"/>
      <c r="AP17" s="47"/>
      <c r="AQ17" s="58"/>
      <c r="AR17" s="59">
        <f t="shared" si="17"/>
        <v>0</v>
      </c>
      <c r="AS17" s="59" t="str">
        <f>LOOKUP(AR17,{0,1,2,3,4,5,6,7,8,9,10,11,12,13,14,15,16,17,18,19,20,21,22,23,24,25},{"0","50","48","46","44","42","40","38","36","34","32","30","28","26","24","22","20","18","16","14","12","10","8","6","4","2"})</f>
        <v>0</v>
      </c>
      <c r="AT17" s="60">
        <f t="shared" si="34"/>
        <v>0</v>
      </c>
      <c r="AU17" s="50"/>
      <c r="AV17" s="51"/>
      <c r="AW17" s="53"/>
      <c r="AX17" s="53"/>
      <c r="AY17" s="53"/>
      <c r="AZ17" s="51"/>
      <c r="BA17" s="55">
        <f t="shared" si="18"/>
        <v>0</v>
      </c>
      <c r="BB17" s="55" t="str">
        <f>LOOKUP(BA17,{0,1,2,3,4,5,6,7,8,9,10,11,12,13,14,15,16,17,18,19,20,21,22,23,24,25},{"0","50","48","46","44","42","40","38","36","34","32","30","28","26","24","22","20","18","16","14","12","10","8","6","4","2"})</f>
        <v>0</v>
      </c>
      <c r="BC17" s="56">
        <f t="shared" si="35"/>
        <v>0</v>
      </c>
      <c r="BD17" s="57"/>
      <c r="BE17" s="62"/>
      <c r="BF17" s="61"/>
      <c r="BG17" s="47"/>
      <c r="BH17" s="47"/>
      <c r="BI17" s="58"/>
      <c r="BJ17" s="59">
        <f t="shared" si="19"/>
        <v>0</v>
      </c>
      <c r="BK17" s="59" t="str">
        <f>LOOKUP(BJ17,{0,1,2,3,4,5,6,7,8,9,10,11,12,13,14,15,16,17,18,19,20,21,22,23,24,25},{"0","50","48","46","44","42","40","38","36","34","32","30","28","26","24","22","20","18","16","14","12","10","8","6","4","2"})</f>
        <v>0</v>
      </c>
      <c r="BL17" s="60">
        <f t="shared" si="36"/>
        <v>0</v>
      </c>
      <c r="BM17" s="50"/>
      <c r="BN17" s="51"/>
      <c r="BO17" s="53"/>
      <c r="BP17" s="53"/>
      <c r="BQ17" s="63"/>
      <c r="BR17" s="51"/>
      <c r="BS17" s="55">
        <f t="shared" si="20"/>
        <v>0</v>
      </c>
      <c r="BT17" s="55" t="str">
        <f>LOOKUP(BS17,{0,1,2,3,4,5,6,7,8,9,10,11,12,13,14,15,16,17,18,19,20,21,22,23,24,25},{"0","50","48","46","44","42","40","38","36","34","32","30","28","26","24","22","20","18","16","14","12","10","8","6","4","2"})</f>
        <v>0</v>
      </c>
      <c r="BU17" s="56">
        <f t="shared" si="37"/>
        <v>0</v>
      </c>
      <c r="BV17" s="57"/>
      <c r="BW17" s="64"/>
      <c r="BX17" s="47"/>
      <c r="BY17" s="47"/>
      <c r="BZ17" s="58"/>
      <c r="CA17" s="59">
        <f t="shared" si="21"/>
        <v>0</v>
      </c>
      <c r="CB17" s="59" t="str">
        <f>LOOKUP(CA17,{0,1,2,3,4,5,6,7,8,9,10,11,12,13,14,15,16,17,18,19,20,21,22,23,24,25},{"0","50","48","46","44","42","40","38","36","34","32","30","28","26","24","22","20","18","16","14","12","10","8","6","4","2"})</f>
        <v>0</v>
      </c>
      <c r="CC17" s="60">
        <f t="shared" si="38"/>
        <v>0</v>
      </c>
      <c r="CD17" s="50"/>
      <c r="CE17" s="51"/>
      <c r="CF17" s="53"/>
      <c r="CG17" s="53"/>
      <c r="CH17" s="53"/>
      <c r="CI17" s="51"/>
      <c r="CJ17" s="55">
        <f t="shared" si="22"/>
        <v>0</v>
      </c>
      <c r="CK17" s="55" t="str">
        <f>LOOKUP(CJ17,{0,1,2,3,4,5,6,7,8,9,10,11,12,13,14,15,16,17,18,19,20,21,22,23,24,25},{"0","50","48","46","44","42","40","38","36","34","32","30","28","26","24","22","20","18","16","14","12","10","8","6","4","2"})</f>
        <v>0</v>
      </c>
      <c r="CL17" s="53">
        <f t="shared" si="26"/>
        <v>0</v>
      </c>
      <c r="CM17" s="57"/>
      <c r="CN17" s="58"/>
      <c r="CO17" s="47"/>
      <c r="CP17" s="47"/>
      <c r="CQ17" s="47"/>
      <c r="CR17" s="58"/>
      <c r="CS17" s="59">
        <f t="shared" si="23"/>
        <v>0</v>
      </c>
      <c r="CT17" s="59" t="str">
        <f>LOOKUP(CS17,{0,1,2,3,4,5,6,7,8,9,10,11,12,13,14,15,16,17,18,19,20,21,22,23,24,25},{"0","50","48","46","44","42","40","38","36","34","32","30","28","26","24","22","20","18","16","14","12","10","8","6","4","2"})</f>
        <v>0</v>
      </c>
      <c r="CU17" s="47">
        <f t="shared" si="27"/>
        <v>0</v>
      </c>
      <c r="CV17" s="65"/>
      <c r="CW17" s="66"/>
      <c r="CX17" s="67"/>
      <c r="CY17" s="67"/>
      <c r="CZ17" s="67"/>
      <c r="DA17" s="66"/>
      <c r="DB17" s="68">
        <f t="shared" si="24"/>
        <v>0</v>
      </c>
      <c r="DC17" s="68" t="str">
        <f>LOOKUP(DB17,{0,1,2,3,4,5,6,7,8,9,10,11,12,13,14,15,16,17,18,19,20,21,22,23,24,25},{"0","50","48","46","44","42","40","38","36","34","32","30","28","26","24","22","20","18","16","14","12","10","8","6","4","2"})</f>
        <v>0</v>
      </c>
      <c r="DD17" s="67">
        <f t="shared" si="28"/>
        <v>0</v>
      </c>
      <c r="DE17" s="69"/>
      <c r="DF17" s="62"/>
      <c r="DG17" s="61"/>
      <c r="DH17" s="61"/>
      <c r="DI17" s="61"/>
      <c r="DJ17" s="62"/>
      <c r="DK17" s="70">
        <f t="shared" si="25"/>
        <v>0</v>
      </c>
      <c r="DL17" s="70" t="str">
        <f>LOOKUP(DK17,{0,1,2,3,4,5,6,7,8,9,10,11,12,13,14,15,16,17,18,19,20,21,22,23,24,25},{"0","50","48","46","44","42","40","38","36","34","32","30","28","26","24","22","20","18","16","14","12","10","8","6","4","2"})</f>
        <v>0</v>
      </c>
      <c r="DM17" s="61">
        <f t="shared" si="29"/>
        <v>0</v>
      </c>
    </row>
    <row r="18" spans="1:117" s="46" customFormat="1" ht="35.1" customHeight="1" x14ac:dyDescent="0.25">
      <c r="A18" s="177" t="s">
        <v>98</v>
      </c>
      <c r="B18" s="47">
        <v>16</v>
      </c>
      <c r="C18" s="175" t="s">
        <v>77</v>
      </c>
      <c r="D18" s="176" t="s">
        <v>78</v>
      </c>
      <c r="E18" s="175" t="s">
        <v>79</v>
      </c>
      <c r="F18" s="175" t="s">
        <v>80</v>
      </c>
      <c r="G18" s="48">
        <f t="shared" si="0"/>
        <v>0</v>
      </c>
      <c r="H18" s="49">
        <f t="shared" si="0"/>
        <v>0</v>
      </c>
      <c r="I18" s="48">
        <f t="shared" si="30"/>
        <v>0</v>
      </c>
      <c r="J18" s="194">
        <f t="shared" si="13"/>
        <v>0</v>
      </c>
      <c r="K18" s="189"/>
      <c r="L18" s="51"/>
      <c r="M18" s="52"/>
      <c r="N18" s="53"/>
      <c r="O18" s="53"/>
      <c r="P18" s="54"/>
      <c r="Q18" s="55">
        <f t="shared" si="14"/>
        <v>0</v>
      </c>
      <c r="R18" s="55" t="str">
        <f>LOOKUP(Q18,{0,1,2,3,4,5,6,7,8,9,10,11,12,13,14,15,16,17,18,19,20,21,22,23,24,25},{"0","50","48","46","44","42","40","38","36","34","32","30","28","26","24","22","20","18","16","14","12","10","8","6","4","2"})</f>
        <v>0</v>
      </c>
      <c r="S18" s="56">
        <f t="shared" si="31"/>
        <v>0</v>
      </c>
      <c r="T18" s="57"/>
      <c r="U18" s="58"/>
      <c r="V18" s="47"/>
      <c r="W18" s="47"/>
      <c r="X18" s="47"/>
      <c r="Y18" s="58"/>
      <c r="Z18" s="59">
        <f t="shared" si="15"/>
        <v>0</v>
      </c>
      <c r="AA18" s="59" t="str">
        <f>LOOKUP(Z18,{0,1,2,3,4,5,6,7,8,9,10,11,12,13,14,15,16,17,18,19,20,21,22,23,24,25},{"0","50","48","46","44","42","40","38","36","34","32","30","28","26","24","22","20","18","16","14","12","10","8","6","4","2"})</f>
        <v>0</v>
      </c>
      <c r="AB18" s="60">
        <f t="shared" si="32"/>
        <v>0</v>
      </c>
      <c r="AC18" s="50"/>
      <c r="AD18" s="51"/>
      <c r="AE18" s="53"/>
      <c r="AF18" s="53"/>
      <c r="AG18" s="53"/>
      <c r="AH18" s="51"/>
      <c r="AI18" s="55">
        <f t="shared" si="16"/>
        <v>0</v>
      </c>
      <c r="AJ18" s="55" t="str">
        <f>LOOKUP(AI18,{0,1,2,3,4,5,6,7,8,9,10,11,12,13,14,15,16,17,18,19,20,21,22,23,24,25},{"0","50","48","46","44","42","40","38","36","34","32","30","28","26","24","22","20","18","16","14","12","10","8","6","4","2"})</f>
        <v>0</v>
      </c>
      <c r="AK18" s="56">
        <f t="shared" si="33"/>
        <v>0</v>
      </c>
      <c r="AL18" s="57"/>
      <c r="AM18" s="58"/>
      <c r="AN18" s="61"/>
      <c r="AO18" s="47"/>
      <c r="AP18" s="47"/>
      <c r="AQ18" s="58"/>
      <c r="AR18" s="59">
        <f t="shared" si="17"/>
        <v>0</v>
      </c>
      <c r="AS18" s="59" t="str">
        <f>LOOKUP(AR18,{0,1,2,3,4,5,6,7,8,9,10,11,12,13,14,15,16,17,18,19,20,21,22,23,24,25},{"0","50","48","46","44","42","40","38","36","34","32","30","28","26","24","22","20","18","16","14","12","10","8","6","4","2"})</f>
        <v>0</v>
      </c>
      <c r="AT18" s="60">
        <f t="shared" si="34"/>
        <v>0</v>
      </c>
      <c r="AU18" s="50"/>
      <c r="AV18" s="51"/>
      <c r="AW18" s="53"/>
      <c r="AX18" s="53"/>
      <c r="AY18" s="53"/>
      <c r="AZ18" s="51"/>
      <c r="BA18" s="55">
        <f t="shared" si="18"/>
        <v>0</v>
      </c>
      <c r="BB18" s="55" t="str">
        <f>LOOKUP(BA18,{0,1,2,3,4,5,6,7,8,9,10,11,12,13,14,15,16,17,18,19,20,21,22,23,24,25},{"0","50","48","46","44","42","40","38","36","34","32","30","28","26","24","22","20","18","16","14","12","10","8","6","4","2"})</f>
        <v>0</v>
      </c>
      <c r="BC18" s="56">
        <f t="shared" si="35"/>
        <v>0</v>
      </c>
      <c r="BD18" s="57"/>
      <c r="BE18" s="62"/>
      <c r="BF18" s="61"/>
      <c r="BG18" s="47"/>
      <c r="BH18" s="47"/>
      <c r="BI18" s="58"/>
      <c r="BJ18" s="59">
        <f t="shared" si="19"/>
        <v>0</v>
      </c>
      <c r="BK18" s="59" t="str">
        <f>LOOKUP(BJ18,{0,1,2,3,4,5,6,7,8,9,10,11,12,13,14,15,16,17,18,19,20,21,22,23,24,25},{"0","50","48","46","44","42","40","38","36","34","32","30","28","26","24","22","20","18","16","14","12","10","8","6","4","2"})</f>
        <v>0</v>
      </c>
      <c r="BL18" s="60">
        <f t="shared" si="36"/>
        <v>0</v>
      </c>
      <c r="BM18" s="50"/>
      <c r="BN18" s="51"/>
      <c r="BO18" s="53"/>
      <c r="BP18" s="53"/>
      <c r="BQ18" s="63"/>
      <c r="BR18" s="51"/>
      <c r="BS18" s="55">
        <f t="shared" si="20"/>
        <v>0</v>
      </c>
      <c r="BT18" s="55" t="str">
        <f>LOOKUP(BS18,{0,1,2,3,4,5,6,7,8,9,10,11,12,13,14,15,16,17,18,19,20,21,22,23,24,25},{"0","50","48","46","44","42","40","38","36","34","32","30","28","26","24","22","20","18","16","14","12","10","8","6","4","2"})</f>
        <v>0</v>
      </c>
      <c r="BU18" s="56">
        <f t="shared" si="37"/>
        <v>0</v>
      </c>
      <c r="BV18" s="57"/>
      <c r="BW18" s="64"/>
      <c r="BX18" s="47"/>
      <c r="BY18" s="47"/>
      <c r="BZ18" s="58"/>
      <c r="CA18" s="59">
        <f t="shared" si="21"/>
        <v>0</v>
      </c>
      <c r="CB18" s="59" t="str">
        <f>LOOKUP(CA18,{0,1,2,3,4,5,6,7,8,9,10,11,12,13,14,15,16,17,18,19,20,21,22,23,24,25},{"0","50","48","46","44","42","40","38","36","34","32","30","28","26","24","22","20","18","16","14","12","10","8","6","4","2"})</f>
        <v>0</v>
      </c>
      <c r="CC18" s="60">
        <f t="shared" si="38"/>
        <v>0</v>
      </c>
      <c r="CD18" s="50"/>
      <c r="CE18" s="51"/>
      <c r="CF18" s="53"/>
      <c r="CG18" s="53"/>
      <c r="CH18" s="53"/>
      <c r="CI18" s="51"/>
      <c r="CJ18" s="55">
        <f t="shared" si="22"/>
        <v>0</v>
      </c>
      <c r="CK18" s="55" t="str">
        <f>LOOKUP(CJ18,{0,1,2,3,4,5,6,7,8,9,10,11,12,13,14,15,16,17,18,19,20,21,22,23,24,25},{"0","50","48","46","44","42","40","38","36","34","32","30","28","26","24","22","20","18","16","14","12","10","8","6","4","2"})</f>
        <v>0</v>
      </c>
      <c r="CL18" s="53">
        <f t="shared" si="26"/>
        <v>0</v>
      </c>
      <c r="CM18" s="57"/>
      <c r="CN18" s="58"/>
      <c r="CO18" s="47"/>
      <c r="CP18" s="47"/>
      <c r="CQ18" s="47"/>
      <c r="CR18" s="58"/>
      <c r="CS18" s="59">
        <f t="shared" si="23"/>
        <v>0</v>
      </c>
      <c r="CT18" s="59" t="str">
        <f>LOOKUP(CS18,{0,1,2,3,4,5,6,7,8,9,10,11,12,13,14,15,16,17,18,19,20,21,22,23,24,25},{"0","50","48","46","44","42","40","38","36","34","32","30","28","26","24","22","20","18","16","14","12","10","8","6","4","2"})</f>
        <v>0</v>
      </c>
      <c r="CU18" s="47">
        <f t="shared" si="27"/>
        <v>0</v>
      </c>
      <c r="CV18" s="65"/>
      <c r="CW18" s="66"/>
      <c r="CX18" s="67"/>
      <c r="CY18" s="67"/>
      <c r="CZ18" s="67"/>
      <c r="DA18" s="66"/>
      <c r="DB18" s="68">
        <f t="shared" si="24"/>
        <v>0</v>
      </c>
      <c r="DC18" s="68" t="str">
        <f>LOOKUP(DB18,{0,1,2,3,4,5,6,7,8,9,10,11,12,13,14,15,16,17,18,19,20,21,22,23,24,25},{"0","50","48","46","44","42","40","38","36","34","32","30","28","26","24","22","20","18","16","14","12","10","8","6","4","2"})</f>
        <v>0</v>
      </c>
      <c r="DD18" s="67">
        <f t="shared" si="28"/>
        <v>0</v>
      </c>
      <c r="DE18" s="69"/>
      <c r="DF18" s="62"/>
      <c r="DG18" s="61"/>
      <c r="DH18" s="61"/>
      <c r="DI18" s="61"/>
      <c r="DJ18" s="62"/>
      <c r="DK18" s="70">
        <f t="shared" si="25"/>
        <v>0</v>
      </c>
      <c r="DL18" s="70" t="str">
        <f>LOOKUP(DK18,{0,1,2,3,4,5,6,7,8,9,10,11,12,13,14,15,16,17,18,19,20,21,22,23,24,25},{"0","50","48","46","44","42","40","38","36","34","32","30","28","26","24","22","20","18","16","14","12","10","8","6","4","2"})</f>
        <v>0</v>
      </c>
      <c r="DM18" s="61">
        <f t="shared" si="29"/>
        <v>0</v>
      </c>
    </row>
    <row r="19" spans="1:117" s="46" customFormat="1" ht="35.1" customHeight="1" x14ac:dyDescent="0.25">
      <c r="A19" s="177" t="s">
        <v>98</v>
      </c>
      <c r="B19" s="47">
        <v>17</v>
      </c>
      <c r="C19" s="175" t="s">
        <v>115</v>
      </c>
      <c r="D19" s="176" t="s">
        <v>116</v>
      </c>
      <c r="E19" s="175" t="s">
        <v>81</v>
      </c>
      <c r="F19" s="175" t="s">
        <v>117</v>
      </c>
      <c r="G19" s="48">
        <f t="shared" si="0"/>
        <v>0</v>
      </c>
      <c r="H19" s="49">
        <f t="shared" si="0"/>
        <v>0</v>
      </c>
      <c r="I19" s="48">
        <f t="shared" si="30"/>
        <v>0</v>
      </c>
      <c r="J19" s="194">
        <f t="shared" si="13"/>
        <v>0</v>
      </c>
      <c r="K19" s="189"/>
      <c r="L19" s="51"/>
      <c r="M19" s="52"/>
      <c r="N19" s="53"/>
      <c r="O19" s="53"/>
      <c r="P19" s="54"/>
      <c r="Q19" s="55">
        <f t="shared" si="14"/>
        <v>0</v>
      </c>
      <c r="R19" s="55" t="str">
        <f>LOOKUP(Q19,{0,1,2,3,4,5,6,7,8,9,10,11,12,13,14,15,16,17,18,19,20,21,22,23,24,25},{"0","50","48","46","44","42","40","38","36","34","32","30","28","26","24","22","20","18","16","14","12","10","8","6","4","2"})</f>
        <v>0</v>
      </c>
      <c r="S19" s="56">
        <f>SUM(N19+R19)</f>
        <v>0</v>
      </c>
      <c r="T19" s="57"/>
      <c r="U19" s="58"/>
      <c r="V19" s="47"/>
      <c r="W19" s="47"/>
      <c r="X19" s="47"/>
      <c r="Y19" s="58"/>
      <c r="Z19" s="59">
        <f t="shared" si="15"/>
        <v>0</v>
      </c>
      <c r="AA19" s="59" t="str">
        <f>LOOKUP(Z19,{0,1,2,3,4,5,6,7,8,9,10,11,12,13,14,15,16,17,18,19,20,21,22,23,24,25},{"0","50","48","46","44","42","40","38","36","34","32","30","28","26","24","22","20","18","16","14","12","10","8","6","4","2"})</f>
        <v>0</v>
      </c>
      <c r="AB19" s="60">
        <f>SUM(W19+AA19)</f>
        <v>0</v>
      </c>
      <c r="AC19" s="50"/>
      <c r="AD19" s="51"/>
      <c r="AE19" s="53"/>
      <c r="AF19" s="53"/>
      <c r="AG19" s="53"/>
      <c r="AH19" s="51"/>
      <c r="AI19" s="55">
        <f t="shared" si="16"/>
        <v>0</v>
      </c>
      <c r="AJ19" s="55" t="str">
        <f>LOOKUP(AI19,{0,1,2,3,4,5,6,7,8,9,10,11,12,13,14,15,16,17,18,19,20,21,22,23,24,25},{"0","50","48","46","44","42","40","38","36","34","32","30","28","26","24","22","20","18","16","14","12","10","8","6","4","2"})</f>
        <v>0</v>
      </c>
      <c r="AK19" s="56">
        <f>SUM(AF19+AJ19)</f>
        <v>0</v>
      </c>
      <c r="AL19" s="57"/>
      <c r="AM19" s="58"/>
      <c r="AN19" s="61"/>
      <c r="AO19" s="47"/>
      <c r="AP19" s="47"/>
      <c r="AQ19" s="58"/>
      <c r="AR19" s="59">
        <f t="shared" si="17"/>
        <v>0</v>
      </c>
      <c r="AS19" s="59" t="str">
        <f>LOOKUP(AR19,{0,1,2,3,4,5,6,7,8,9,10,11,12,13,14,15,16,17,18,19,20,21,22,23,24,25},{"0","50","48","46","44","42","40","38","36","34","32","30","28","26","24","22","20","18","16","14","12","10","8","6","4","2"})</f>
        <v>0</v>
      </c>
      <c r="AT19" s="60">
        <f>SUM(AO19+AS19)</f>
        <v>0</v>
      </c>
      <c r="AU19" s="50"/>
      <c r="AV19" s="51"/>
      <c r="AW19" s="53"/>
      <c r="AX19" s="53"/>
      <c r="AY19" s="53"/>
      <c r="AZ19" s="51"/>
      <c r="BA19" s="55">
        <f t="shared" si="18"/>
        <v>0</v>
      </c>
      <c r="BB19" s="55" t="str">
        <f>LOOKUP(BA19,{0,1,2,3,4,5,6,7,8,9,10,11,12,13,14,15,16,17,18,19,20,21,22,23,24,25},{"0","50","48","46","44","42","40","38","36","34","32","30","28","26","24","22","20","18","16","14","12","10","8","6","4","2"})</f>
        <v>0</v>
      </c>
      <c r="BC19" s="56">
        <f>SUM(AX19+BB19)</f>
        <v>0</v>
      </c>
      <c r="BD19" s="57"/>
      <c r="BE19" s="62"/>
      <c r="BF19" s="61"/>
      <c r="BG19" s="47"/>
      <c r="BH19" s="47"/>
      <c r="BI19" s="58"/>
      <c r="BJ19" s="59">
        <f t="shared" si="19"/>
        <v>0</v>
      </c>
      <c r="BK19" s="59" t="str">
        <f>LOOKUP(BJ19,{0,1,2,3,4,5,6,7,8,9,10,11,12,13,14,15,16,17,18,19,20,21,22,23,24,25},{"0","50","48","46","44","42","40","38","36","34","32","30","28","26","24","22","20","18","16","14","12","10","8","6","4","2"})</f>
        <v>0</v>
      </c>
      <c r="BL19" s="60">
        <f>SUM(BG19+BK19)</f>
        <v>0</v>
      </c>
      <c r="BM19" s="50"/>
      <c r="BN19" s="51"/>
      <c r="BO19" s="53"/>
      <c r="BP19" s="53"/>
      <c r="BQ19" s="63"/>
      <c r="BR19" s="51"/>
      <c r="BS19" s="55">
        <f t="shared" si="20"/>
        <v>0</v>
      </c>
      <c r="BT19" s="55" t="str">
        <f>LOOKUP(BS19,{0,1,2,3,4,5,6,7,8,9,10,11,12,13,14,15,16,17,18,19,20,21,22,23,24,25},{"0","50","48","46","44","42","40","38","36","34","32","30","28","26","24","22","20","18","16","14","12","10","8","6","4","2"})</f>
        <v>0</v>
      </c>
      <c r="BU19" s="56">
        <f>SUM(BO19+BT19)</f>
        <v>0</v>
      </c>
      <c r="BV19" s="57"/>
      <c r="BW19" s="64"/>
      <c r="BX19" s="47"/>
      <c r="BY19" s="47"/>
      <c r="BZ19" s="58"/>
      <c r="CA19" s="59">
        <f t="shared" si="21"/>
        <v>0</v>
      </c>
      <c r="CB19" s="59" t="str">
        <f>LOOKUP(CA19,{0,1,2,3,4,5,6,7,8,9,10,11,12,13,14,15,16,17,18,19,20,21,22,23,24,25},{"0","50","48","46","44","42","40","38","36","34","32","30","28","26","24","22","20","18","16","14","12","10","8","6","4","2"})</f>
        <v>0</v>
      </c>
      <c r="CC19" s="60">
        <f>SUM(BX19+CB19)</f>
        <v>0</v>
      </c>
      <c r="CD19" s="50"/>
      <c r="CE19" s="51"/>
      <c r="CF19" s="53"/>
      <c r="CG19" s="53"/>
      <c r="CH19" s="53"/>
      <c r="CI19" s="51"/>
      <c r="CJ19" s="55">
        <f t="shared" si="22"/>
        <v>0</v>
      </c>
      <c r="CK19" s="55" t="str">
        <f>LOOKUP(CJ19,{0,1,2,3,4,5,6,7,8,9,10,11,12,13,14,15,16,17,18,19,20,21,22,23,24,25},{"0","50","48","46","44","42","40","38","36","34","32","30","28","26","24","22","20","18","16","14","12","10","8","6","4","2"})</f>
        <v>0</v>
      </c>
      <c r="CL19" s="53">
        <f>SUM(CG19+CK19)</f>
        <v>0</v>
      </c>
      <c r="CM19" s="57"/>
      <c r="CN19" s="58"/>
      <c r="CO19" s="47"/>
      <c r="CP19" s="47"/>
      <c r="CQ19" s="47"/>
      <c r="CR19" s="58"/>
      <c r="CS19" s="59">
        <f t="shared" si="23"/>
        <v>0</v>
      </c>
      <c r="CT19" s="59" t="str">
        <f>LOOKUP(CS19,{0,1,2,3,4,5,6,7,8,9,10,11,12,13,14,15,16,17,18,19,20,21,22,23,24,25},{"0","50","48","46","44","42","40","38","36","34","32","30","28","26","24","22","20","18","16","14","12","10","8","6","4","2"})</f>
        <v>0</v>
      </c>
      <c r="CU19" s="47">
        <f>SUM(CP19+CT19)</f>
        <v>0</v>
      </c>
      <c r="CV19" s="65"/>
      <c r="CW19" s="66"/>
      <c r="CX19" s="67"/>
      <c r="CY19" s="67"/>
      <c r="CZ19" s="67"/>
      <c r="DA19" s="66"/>
      <c r="DB19" s="68">
        <f t="shared" si="24"/>
        <v>0</v>
      </c>
      <c r="DC19" s="68" t="str">
        <f>LOOKUP(DB19,{0,1,2,3,4,5,6,7,8,9,10,11,12,13,14,15,16,17,18,19,20,21,22,23,24,25},{"0","50","48","46","44","42","40","38","36","34","32","30","28","26","24","22","20","18","16","14","12","10","8","6","4","2"})</f>
        <v>0</v>
      </c>
      <c r="DD19" s="67">
        <f>SUM(CY19+DC19)</f>
        <v>0</v>
      </c>
      <c r="DE19" s="69"/>
      <c r="DF19" s="62"/>
      <c r="DG19" s="61"/>
      <c r="DH19" s="61"/>
      <c r="DI19" s="61"/>
      <c r="DJ19" s="62"/>
      <c r="DK19" s="70">
        <f t="shared" si="25"/>
        <v>0</v>
      </c>
      <c r="DL19" s="70" t="str">
        <f>LOOKUP(DK19,{0,1,2,3,4,5,6,7,8,9,10,11,12,13,14,15,16,17,18,19,20,21,22,23,24,25},{"0","50","48","46","44","42","40","38","36","34","32","30","28","26","24","22","20","18","16","14","12","10","8","6","4","2"})</f>
        <v>0</v>
      </c>
      <c r="DM19" s="61">
        <f>SUM(DH19+DL19)</f>
        <v>0</v>
      </c>
    </row>
    <row r="20" spans="1:117" s="46" customFormat="1" ht="33.75" customHeight="1" x14ac:dyDescent="0.25">
      <c r="A20" s="177"/>
      <c r="B20" s="47">
        <v>18</v>
      </c>
      <c r="C20" s="175" t="s">
        <v>99</v>
      </c>
      <c r="D20" s="176" t="s">
        <v>100</v>
      </c>
      <c r="E20" s="175" t="s">
        <v>99</v>
      </c>
      <c r="F20" s="176" t="s">
        <v>100</v>
      </c>
      <c r="G20" s="48">
        <f t="shared" si="0"/>
        <v>0</v>
      </c>
      <c r="H20" s="49">
        <f t="shared" si="0"/>
        <v>0</v>
      </c>
      <c r="I20" s="48">
        <f>SUM(S20,AB20,AK20,AT20,BC20,BL20,BU20,CC20,CL20,CU20,DD20,DM20)</f>
        <v>0</v>
      </c>
      <c r="J20" s="194">
        <f t="shared" si="13"/>
        <v>0</v>
      </c>
      <c r="K20" s="189" t="s">
        <v>39</v>
      </c>
      <c r="L20" s="51"/>
      <c r="M20" s="52"/>
      <c r="N20" s="53"/>
      <c r="O20" s="53"/>
      <c r="P20" s="54"/>
      <c r="Q20" s="55">
        <f t="shared" si="14"/>
        <v>0</v>
      </c>
      <c r="R20" s="55" t="str">
        <f>LOOKUP(Q20,{0,1,2,3,4,5,6,7,8,9,10,11,12,13,14,15,16,17,18,19,20,21,22,23,24,25},{"0","50","48","46","44","42","40","38","36","34","32","30","28","26","24","22","20","18","16","14","12","10","8","6","4","2"})</f>
        <v>0</v>
      </c>
      <c r="S20" s="56">
        <f>SUM(N20+R20)</f>
        <v>0</v>
      </c>
      <c r="T20" s="57"/>
      <c r="U20" s="58"/>
      <c r="V20" s="74"/>
      <c r="W20" s="47"/>
      <c r="X20" s="47"/>
      <c r="Y20" s="58"/>
      <c r="Z20" s="59">
        <f t="shared" si="15"/>
        <v>0</v>
      </c>
      <c r="AA20" s="59" t="str">
        <f>LOOKUP(Z20,{0,1,2,3,4,5,6,7,8,9,10,11,12,13,14,15,16,17,18,19,20,21,22,23,24,25},{"0","50","48","46","44","42","40","38","36","34","32","30","28","26","24","22","20","18","16","14","12","10","8","6","4","2"})</f>
        <v>0</v>
      </c>
      <c r="AB20" s="60">
        <f>SUM(W20+AA20)</f>
        <v>0</v>
      </c>
      <c r="AC20" s="72" t="s">
        <v>39</v>
      </c>
      <c r="AD20" s="51"/>
      <c r="AE20" s="53"/>
      <c r="AF20" s="53"/>
      <c r="AG20" s="53"/>
      <c r="AH20" s="51"/>
      <c r="AI20" s="55">
        <f t="shared" si="16"/>
        <v>0</v>
      </c>
      <c r="AJ20" s="55" t="str">
        <f>LOOKUP(AI20,{0,1,2,3,4,5,6,7,8,9,10,11,12,13,14,15,16,17,18,19,20,21,22,23,24,25},{"0","50","48","46","44","42","40","38","36","34","32","30","28","26","24","22","20","18","16","14","12","10","8","6","4","2"})</f>
        <v>0</v>
      </c>
      <c r="AK20" s="56">
        <f>SUM(AF20+AJ20)</f>
        <v>0</v>
      </c>
      <c r="AL20" s="57"/>
      <c r="AM20" s="58"/>
      <c r="AN20" s="61"/>
      <c r="AO20" s="47"/>
      <c r="AP20" s="47"/>
      <c r="AQ20" s="58"/>
      <c r="AR20" s="59">
        <f t="shared" si="17"/>
        <v>0</v>
      </c>
      <c r="AS20" s="59" t="str">
        <f>LOOKUP(AR20,{0,1,2,3,4,5,6,7,8,9,10,11,12,13,14,15,16,17,18,19,20,21,22,23,24,25},{"0","50","48","46","44","42","40","38","36","34","32","30","28","26","24","22","20","18","16","14","12","10","8","6","4","2"})</f>
        <v>0</v>
      </c>
      <c r="AT20" s="60">
        <f>SUM(AO20+AS20)</f>
        <v>0</v>
      </c>
      <c r="AU20" s="50"/>
      <c r="AV20" s="51"/>
      <c r="AW20" s="53"/>
      <c r="AX20" s="53"/>
      <c r="AY20" s="53"/>
      <c r="AZ20" s="51"/>
      <c r="BA20" s="55">
        <f t="shared" si="18"/>
        <v>0</v>
      </c>
      <c r="BB20" s="55" t="str">
        <f>LOOKUP(BA20,{0,1,2,3,4,5,6,7,8,9,10,11,12,13,14,15,16,17,18,19,20,21,22,23,24,25},{"0","50","48","46","44","42","40","38","36","34","32","30","28","26","24","22","20","18","16","14","12","10","8","6","4","2"})</f>
        <v>0</v>
      </c>
      <c r="BC20" s="56">
        <f>SUM(AX20+BB20)</f>
        <v>0</v>
      </c>
      <c r="BD20" s="57"/>
      <c r="BE20" s="62"/>
      <c r="BF20" s="61"/>
      <c r="BG20" s="47"/>
      <c r="BH20" s="47"/>
      <c r="BI20" s="58"/>
      <c r="BJ20" s="59">
        <f t="shared" si="19"/>
        <v>0</v>
      </c>
      <c r="BK20" s="59" t="str">
        <f>LOOKUP(BJ20,{0,1,2,3,4,5,6,7,8,9,10,11,12,13,14,15,16,17,18,19,20,21,22,23,24,25},{"0","50","48","46","44","42","40","38","36","34","32","30","28","26","24","22","20","18","16","14","12","10","8","6","4","2"})</f>
        <v>0</v>
      </c>
      <c r="BL20" s="60">
        <f>SUM(BG20+BK20)</f>
        <v>0</v>
      </c>
      <c r="BM20" s="50"/>
      <c r="BN20" s="51"/>
      <c r="BO20" s="53"/>
      <c r="BP20" s="53"/>
      <c r="BQ20" s="63"/>
      <c r="BR20" s="51"/>
      <c r="BS20" s="55">
        <f t="shared" si="20"/>
        <v>0</v>
      </c>
      <c r="BT20" s="55" t="str">
        <f>LOOKUP(BS20,{0,1,2,3,4,5,6,7,8,9,10,11,12,13,14,15,16,17,18,19,20,21,22,23,24,25},{"0","50","48","46","44","42","40","38","36","34","32","30","28","26","24","22","20","18","16","14","12","10","8","6","4","2"})</f>
        <v>0</v>
      </c>
      <c r="BU20" s="56">
        <f>SUM(BO20+BT20)</f>
        <v>0</v>
      </c>
      <c r="BV20" s="57"/>
      <c r="BW20" s="64"/>
      <c r="BX20" s="47"/>
      <c r="BY20" s="47"/>
      <c r="BZ20" s="58"/>
      <c r="CA20" s="59">
        <f t="shared" si="21"/>
        <v>0</v>
      </c>
      <c r="CB20" s="59" t="str">
        <f>LOOKUP(CA20,{0,1,2,3,4,5,6,7,8,9,10,11,12,13,14,15,16,17,18,19,20,21,22,23,24,25},{"0","50","48","46","44","42","40","38","36","34","32","30","28","26","24","22","20","18","16","14","12","10","8","6","4","2"})</f>
        <v>0</v>
      </c>
      <c r="CC20" s="60">
        <f>SUM(BX20+CB20)</f>
        <v>0</v>
      </c>
      <c r="CD20" s="50"/>
      <c r="CE20" s="51"/>
      <c r="CF20" s="53"/>
      <c r="CG20" s="53"/>
      <c r="CH20" s="53"/>
      <c r="CI20" s="51"/>
      <c r="CJ20" s="55">
        <f t="shared" si="22"/>
        <v>0</v>
      </c>
      <c r="CK20" s="55" t="str">
        <f>LOOKUP(CJ20,{0,1,2,3,4,5,6,7,8,9,10,11,12,13,14,15,16,17,18,19,20,21,22,23,24,25},{"0","50","48","46","44","42","40","38","36","34","32","30","28","26","24","22","20","18","16","14","12","10","8","6","4","2"})</f>
        <v>0</v>
      </c>
      <c r="CL20" s="53">
        <f>SUM(CG20+CK20)</f>
        <v>0</v>
      </c>
      <c r="CM20" s="57"/>
      <c r="CN20" s="58"/>
      <c r="CO20" s="47"/>
      <c r="CP20" s="47"/>
      <c r="CQ20" s="47"/>
      <c r="CR20" s="58"/>
      <c r="CS20" s="59">
        <f t="shared" si="23"/>
        <v>0</v>
      </c>
      <c r="CT20" s="59" t="str">
        <f>LOOKUP(CS20,{0,1,2,3,4,5,6,7,8,9,10,11,12,13,14,15,16,17,18,19,20,21,22,23,24,25},{"0","50","48","46","44","42","40","38","36","34","32","30","28","26","24","22","20","18","16","14","12","10","8","6","4","2"})</f>
        <v>0</v>
      </c>
      <c r="CU20" s="47">
        <f>SUM(CP20+CT20)</f>
        <v>0</v>
      </c>
      <c r="CV20" s="65"/>
      <c r="CW20" s="66"/>
      <c r="CX20" s="67"/>
      <c r="CY20" s="67"/>
      <c r="CZ20" s="67"/>
      <c r="DA20" s="66"/>
      <c r="DB20" s="68">
        <f t="shared" si="24"/>
        <v>0</v>
      </c>
      <c r="DC20" s="68" t="str">
        <f>LOOKUP(DB20,{0,1,2,3,4,5,6,7,8,9,10,11,12,13,14,15,16,17,18,19,20,21,22,23,24,25},{"0","50","48","46","44","42","40","38","36","34","32","30","28","26","24","22","20","18","16","14","12","10","8","6","4","2"})</f>
        <v>0</v>
      </c>
      <c r="DD20" s="67">
        <f>SUM(CY20+DC20)</f>
        <v>0</v>
      </c>
      <c r="DE20" s="69"/>
      <c r="DF20" s="62"/>
      <c r="DG20" s="61"/>
      <c r="DH20" s="61"/>
      <c r="DI20" s="61"/>
      <c r="DJ20" s="62"/>
      <c r="DK20" s="70">
        <f t="shared" si="25"/>
        <v>0</v>
      </c>
      <c r="DL20" s="70" t="str">
        <f>LOOKUP(DK20,{0,1,2,3,4,5,6,7,8,9,10,11,12,13,14,15,16,17,18,19,20,21,22,23,24,25},{"0","50","48","46","44","42","40","38","36","34","32","30","28","26","24","22","20","18","16","14","12","10","8","6","4","2"})</f>
        <v>0</v>
      </c>
      <c r="DM20" s="61">
        <f>SUM(DH20+DL20)</f>
        <v>0</v>
      </c>
    </row>
    <row r="21" spans="1:117" s="46" customFormat="1" ht="33.75" customHeight="1" x14ac:dyDescent="0.25">
      <c r="A21" s="177"/>
      <c r="B21" s="47">
        <v>19</v>
      </c>
      <c r="C21" s="175" t="s">
        <v>111</v>
      </c>
      <c r="D21" s="176" t="s">
        <v>69</v>
      </c>
      <c r="E21" s="175" t="s">
        <v>118</v>
      </c>
      <c r="F21" s="176"/>
      <c r="G21" s="48">
        <f t="shared" si="0"/>
        <v>0</v>
      </c>
      <c r="H21" s="49">
        <f t="shared" si="0"/>
        <v>0</v>
      </c>
      <c r="I21" s="48">
        <f>SUM(S21,AB21,AK21,AT21,BC21,BL21,BU21,CC21,CL21,CU2,DD21,DM236,CU21,DM21)</f>
        <v>0</v>
      </c>
      <c r="J21" s="194">
        <f t="shared" si="13"/>
        <v>0</v>
      </c>
      <c r="K21" s="189" t="s">
        <v>39</v>
      </c>
      <c r="L21" s="172"/>
      <c r="M21" s="52"/>
      <c r="N21" s="53"/>
      <c r="O21" s="53"/>
      <c r="P21" s="54"/>
      <c r="Q21" s="55">
        <f t="shared" si="14"/>
        <v>0</v>
      </c>
      <c r="R21" s="55" t="str">
        <f>LOOKUP(Q21,{0,1,2,3,4,5,6,7,8,9,10,11,12,13,14,15,16,17,18,19,20,21,22,23,24,25},{"0","50","48","46","44","42","40","38","36","34","32","30","28","26","24","22","20","18","16","14","12","10","8","6","4","2"})</f>
        <v>0</v>
      </c>
      <c r="S21" s="56">
        <f>SUM(N21+R21)</f>
        <v>0</v>
      </c>
      <c r="T21" s="57"/>
      <c r="U21" s="58"/>
      <c r="V21" s="74"/>
      <c r="W21" s="47"/>
      <c r="X21" s="47"/>
      <c r="Y21" s="58"/>
      <c r="Z21" s="59">
        <f t="shared" si="15"/>
        <v>0</v>
      </c>
      <c r="AA21" s="59" t="str">
        <f>LOOKUP(Z21,{0,1,2,3,4,5,6,7,8,9,10,11,12,13,14,15,16,17,18,19,20,21,22,23,24,25},{"0","50","48","46","44","42","40","38","36","34","32","30","28","26","24","22","20","18","16","14","12","10","8","6","4","2"})</f>
        <v>0</v>
      </c>
      <c r="AB21" s="60">
        <f>SUM(W21+AA21)</f>
        <v>0</v>
      </c>
      <c r="AC21" s="72" t="s">
        <v>39</v>
      </c>
      <c r="AD21" s="51"/>
      <c r="AE21" s="53"/>
      <c r="AF21" s="53"/>
      <c r="AG21" s="53"/>
      <c r="AH21" s="51"/>
      <c r="AI21" s="55">
        <f t="shared" si="16"/>
        <v>0</v>
      </c>
      <c r="AJ21" s="55" t="str">
        <f>LOOKUP(AI21,{0,1,2,3,4,5,6,7,8,9,10,11,12,13,14,15,16,17,18,19,20,21,22,23,24,25},{"0","50","48","46","44","42","40","38","36","34","32","30","28","26","24","22","20","18","16","14","12","10","8","6","4","2"})</f>
        <v>0</v>
      </c>
      <c r="AK21" s="56">
        <f>SUM(AF21+AJ21)</f>
        <v>0</v>
      </c>
      <c r="AL21" s="57"/>
      <c r="AM21" s="58"/>
      <c r="AN21" s="61"/>
      <c r="AO21" s="47"/>
      <c r="AP21" s="47"/>
      <c r="AQ21" s="58"/>
      <c r="AR21" s="59">
        <f t="shared" si="17"/>
        <v>0</v>
      </c>
      <c r="AS21" s="59" t="str">
        <f>LOOKUP(AR21,{0,1,2,3,4,5,6,7,8,9,10,11,12,13,14,15,16,17,18,19,20,21,22,23,24,25},{"0","50","48","46","44","42","40","38","36","34","32","30","28","26","24","22","20","18","16","14","12","10","8","6","4","2"})</f>
        <v>0</v>
      </c>
      <c r="AT21" s="60">
        <f>SUM(AO21+AS21)</f>
        <v>0</v>
      </c>
      <c r="AU21" s="50"/>
      <c r="AV21" s="51"/>
      <c r="AW21" s="53"/>
      <c r="AX21" s="53"/>
      <c r="AY21" s="53"/>
      <c r="AZ21" s="51"/>
      <c r="BA21" s="55">
        <f t="shared" si="18"/>
        <v>0</v>
      </c>
      <c r="BB21" s="55" t="str">
        <f>LOOKUP(BA21,{0,1,2,3,4,5,6,7,8,9,10,11,12,13,14,15,16,17,18,19,20,21,22,23,24,25},{"0","50","48","46","44","42","40","38","36","34","32","30","28","26","24","22","20","18","16","14","12","10","8","6","4","2"})</f>
        <v>0</v>
      </c>
      <c r="BC21" s="56">
        <f>SUM(AX21+BB21)</f>
        <v>0</v>
      </c>
      <c r="BD21" s="57"/>
      <c r="BE21" s="62"/>
      <c r="BF21" s="61"/>
      <c r="BG21" s="47"/>
      <c r="BH21" s="47"/>
      <c r="BI21" s="58"/>
      <c r="BJ21" s="59">
        <f t="shared" si="19"/>
        <v>0</v>
      </c>
      <c r="BK21" s="59" t="str">
        <f>LOOKUP(BJ21,{0,1,2,3,4,5,6,7,8,9,10,11,12,13,14,15,16,17,18,19,20,21,22,23,24,25},{"0","50","48","46","44","42","40","38","36","34","32","30","28","26","24","22","20","18","16","14","12","10","8","6","4","2"})</f>
        <v>0</v>
      </c>
      <c r="BL21" s="60">
        <f>SUM(BG21+BK21)</f>
        <v>0</v>
      </c>
      <c r="BM21" s="50"/>
      <c r="BN21" s="51"/>
      <c r="BO21" s="53"/>
      <c r="BP21" s="53"/>
      <c r="BQ21" s="63"/>
      <c r="BR21" s="51"/>
      <c r="BS21" s="55">
        <f t="shared" si="20"/>
        <v>0</v>
      </c>
      <c r="BT21" s="55" t="str">
        <f>LOOKUP(BS21,{0,1,2,3,4,5,6,7,8,9,10,11,12,13,14,15,16,17,18,19,20,21,22,23,24,25},{"0","50","48","46","44","42","40","38","36","34","32","30","28","26","24","22","20","18","16","14","12","10","8","6","4","2"})</f>
        <v>0</v>
      </c>
      <c r="BU21" s="56">
        <f>SUM(BO21+BT21)</f>
        <v>0</v>
      </c>
      <c r="BV21" s="57"/>
      <c r="BW21" s="64"/>
      <c r="BX21" s="47"/>
      <c r="BY21" s="47"/>
      <c r="BZ21" s="58"/>
      <c r="CA21" s="59">
        <f t="shared" si="21"/>
        <v>0</v>
      </c>
      <c r="CB21" s="59" t="str">
        <f>LOOKUP(CA21,{0,1,2,3,4,5,6,7,8,9,10,11,12,13,14,15,16,17,18,19,20,21,22,23,24,25},{"0","50","48","46","44","42","40","38","36","34","32","30","28","26","24","22","20","18","16","14","12","10","8","6","4","2"})</f>
        <v>0</v>
      </c>
      <c r="CC21" s="60">
        <f>SUM(BX21+CB21)</f>
        <v>0</v>
      </c>
      <c r="CD21" s="50"/>
      <c r="CE21" s="51"/>
      <c r="CF21" s="53"/>
      <c r="CG21" s="53"/>
      <c r="CH21" s="53"/>
      <c r="CI21" s="51"/>
      <c r="CJ21" s="55">
        <f t="shared" si="22"/>
        <v>0</v>
      </c>
      <c r="CK21" s="55" t="str">
        <f>LOOKUP(CJ21,{0,1,2,3,4,5,6,7,8,9,10,11,12,13,14,15,16,17,18,19,20,21,22,23,24,25},{"0","50","48","46","44","42","40","38","36","34","32","30","28","26","24","22","20","18","16","14","12","10","8","6","4","2"})</f>
        <v>0</v>
      </c>
      <c r="CL21" s="53">
        <f>SUM(CG21+CK21)</f>
        <v>0</v>
      </c>
      <c r="CM21" s="57"/>
      <c r="CN21" s="58"/>
      <c r="CO21" s="47"/>
      <c r="CP21" s="47"/>
      <c r="CQ21" s="47"/>
      <c r="CR21" s="58"/>
      <c r="CS21" s="59">
        <f t="shared" si="23"/>
        <v>0</v>
      </c>
      <c r="CT21" s="59" t="str">
        <f>LOOKUP(CS21,{0,1,2,3,4,5,6,7,8,9,10,11,12,13,14,15,16,17,18,19,20,21,22,23,24,25},{"0","50","48","46","44","42","40","38","36","34","32","30","28","26","24","22","20","18","16","14","12","10","8","6","4","2"})</f>
        <v>0</v>
      </c>
      <c r="CU21" s="47">
        <f>SUM(CP21+CT21)</f>
        <v>0</v>
      </c>
      <c r="CV21" s="65"/>
      <c r="CW21" s="66"/>
      <c r="CX21" s="67"/>
      <c r="CY21" s="67"/>
      <c r="CZ21" s="67"/>
      <c r="DA21" s="66"/>
      <c r="DB21" s="68">
        <f t="shared" si="24"/>
        <v>0</v>
      </c>
      <c r="DC21" s="68" t="str">
        <f>LOOKUP(DB21,{0,1,2,3,4,5,6,7,8,9,10,11,12,13,14,15,16,17,18,19,20,21,22,23,24,25},{"0","50","48","46","44","42","40","38","36","34","32","30","28","26","24","22","20","18","16","14","12","10","8","6","4","2"})</f>
        <v>0</v>
      </c>
      <c r="DD21" s="67">
        <f>SUM(CY21+DC21)</f>
        <v>0</v>
      </c>
      <c r="DE21" s="69"/>
      <c r="DF21" s="62"/>
      <c r="DG21" s="61"/>
      <c r="DH21" s="61"/>
      <c r="DI21" s="61"/>
      <c r="DJ21" s="62"/>
      <c r="DK21" s="70">
        <f t="shared" si="25"/>
        <v>0</v>
      </c>
      <c r="DL21" s="70" t="str">
        <f>LOOKUP(DK21,{0,1,2,3,4,5,6,7,8,9,10,11,12,13,14,15,16,17,18,19,20,21,22,23,24,25},{"0","50","48","46","44","42","40","38","36","34","32","30","28","26","24","22","20","18","16","14","12","10","8","6","4","2"})</f>
        <v>0</v>
      </c>
      <c r="DM21" s="61">
        <f>SUM(DH21+DL21)</f>
        <v>0</v>
      </c>
    </row>
    <row r="22" spans="1:117" s="46" customFormat="1" ht="33.75" customHeight="1" x14ac:dyDescent="0.25">
      <c r="A22" s="177"/>
      <c r="B22" s="47">
        <v>20</v>
      </c>
      <c r="C22" s="175" t="s">
        <v>119</v>
      </c>
      <c r="D22" s="176" t="s">
        <v>120</v>
      </c>
      <c r="E22" s="175" t="s">
        <v>97</v>
      </c>
      <c r="F22" s="175" t="s">
        <v>121</v>
      </c>
      <c r="G22" s="48">
        <f t="shared" si="0"/>
        <v>0</v>
      </c>
      <c r="H22" s="49">
        <f t="shared" si="0"/>
        <v>0</v>
      </c>
      <c r="I22" s="48">
        <f>SUM(S22,AB22,AK22,AT22,BC22,BL22,BU22,CC22,CL22,CU22,DD22,DM22)</f>
        <v>0</v>
      </c>
      <c r="J22" s="194">
        <f t="shared" si="13"/>
        <v>0</v>
      </c>
      <c r="K22" s="189"/>
      <c r="L22" s="51"/>
      <c r="M22" s="52"/>
      <c r="N22" s="53"/>
      <c r="O22" s="53"/>
      <c r="P22" s="54"/>
      <c r="Q22" s="55">
        <f t="shared" si="14"/>
        <v>0</v>
      </c>
      <c r="R22" s="55" t="str">
        <f>LOOKUP(Q22,{0,1,2,3,4,5,6,7,8,9,10,11,12,13,14,15,16,17,18,19,20,21,22,23,24,25},{"0","50","48","46","44","42","40","38","36","34","32","30","28","26","24","22","20","18","16","14","12","10","8","6","4","2"})</f>
        <v>0</v>
      </c>
      <c r="S22" s="56">
        <f>SUM(N22+R22)</f>
        <v>0</v>
      </c>
      <c r="T22" s="57"/>
      <c r="U22" s="58"/>
      <c r="V22" s="74"/>
      <c r="W22" s="47"/>
      <c r="X22" s="47"/>
      <c r="Y22" s="58"/>
      <c r="Z22" s="59">
        <f t="shared" si="15"/>
        <v>0</v>
      </c>
      <c r="AA22" s="59" t="str">
        <f>LOOKUP(Z22,{0,1,2,3,4,5,6,7,8,9,10,11,12,13,14,15,16,17,18,19,20,21,22,23,24,25},{"0","50","48","46","44","42","40","38","36","34","32","30","28","26","24","22","20","18","16","14","12","10","8","6","4","2"})</f>
        <v>0</v>
      </c>
      <c r="AB22" s="60">
        <f>SUM(W22+AA22)</f>
        <v>0</v>
      </c>
      <c r="AC22" s="72" t="s">
        <v>39</v>
      </c>
      <c r="AD22" s="51"/>
      <c r="AE22" s="53"/>
      <c r="AF22" s="53"/>
      <c r="AG22" s="53"/>
      <c r="AH22" s="51"/>
      <c r="AI22" s="55">
        <f t="shared" si="16"/>
        <v>0</v>
      </c>
      <c r="AJ22" s="55" t="str">
        <f>LOOKUP(AI22,{0,1,2,3,4,5,6,7,8,9,10,11,12,13,14,15,16,17,18,19,20,21,22,23,24,25},{"0","50","48","46","44","42","40","38","36","34","32","30","28","26","24","22","20","18","16","14","12","10","8","6","4","2"})</f>
        <v>0</v>
      </c>
      <c r="AK22" s="56">
        <f>SUM(AF22+AJ22)</f>
        <v>0</v>
      </c>
      <c r="AL22" s="57"/>
      <c r="AM22" s="58"/>
      <c r="AN22" s="61"/>
      <c r="AO22" s="47"/>
      <c r="AP22" s="47"/>
      <c r="AQ22" s="58"/>
      <c r="AR22" s="59">
        <f t="shared" si="17"/>
        <v>0</v>
      </c>
      <c r="AS22" s="59" t="str">
        <f>LOOKUP(AR22,{0,1,2,3,4,5,6,7,8,9,10,11,12,13,14,15,16,17,18,19,20,21,22,23,24,25},{"0","50","48","46","44","42","40","38","36","34","32","30","28","26","24","22","20","18","16","14","12","10","8","6","4","2"})</f>
        <v>0</v>
      </c>
      <c r="AT22" s="60">
        <f>SUM(AO22+AS22)</f>
        <v>0</v>
      </c>
      <c r="AU22" s="50"/>
      <c r="AV22" s="51"/>
      <c r="AW22" s="53"/>
      <c r="AX22" s="53"/>
      <c r="AY22" s="53"/>
      <c r="AZ22" s="51"/>
      <c r="BA22" s="55">
        <f t="shared" si="18"/>
        <v>0</v>
      </c>
      <c r="BB22" s="55" t="str">
        <f>LOOKUP(BA22,{0,1,2,3,4,5,6,7,8,9,10,11,12,13,14,15,16,17,18,19,20,21,22,23,24,25},{"0","50","48","46","44","42","40","38","36","34","32","30","28","26","24","22","20","18","16","14","12","10","8","6","4","2"})</f>
        <v>0</v>
      </c>
      <c r="BC22" s="56">
        <f>SUM(AX22+BB22)</f>
        <v>0</v>
      </c>
      <c r="BD22" s="57"/>
      <c r="BE22" s="62"/>
      <c r="BF22" s="61"/>
      <c r="BG22" s="47"/>
      <c r="BH22" s="47"/>
      <c r="BI22" s="58"/>
      <c r="BJ22" s="59">
        <f t="shared" si="19"/>
        <v>0</v>
      </c>
      <c r="BK22" s="59" t="str">
        <f>LOOKUP(BJ22,{0,1,2,3,4,5,6,7,8,9,10,11,12,13,14,15,16,17,18,19,20,21,22,23,24,25},{"0","50","48","46","44","42","40","38","36","34","32","30","28","26","24","22","20","18","16","14","12","10","8","6","4","2"})</f>
        <v>0</v>
      </c>
      <c r="BL22" s="60">
        <f>SUM(BG22+BK22)</f>
        <v>0</v>
      </c>
      <c r="BM22" s="50"/>
      <c r="BN22" s="51"/>
      <c r="BO22" s="53"/>
      <c r="BP22" s="53"/>
      <c r="BQ22" s="63"/>
      <c r="BR22" s="51"/>
      <c r="BS22" s="55">
        <f t="shared" si="20"/>
        <v>0</v>
      </c>
      <c r="BT22" s="55" t="str">
        <f>LOOKUP(BS22,{0,1,2,3,4,5,6,7,8,9,10,11,12,13,14,15,16,17,18,19,20,21,22,23,24,25},{"0","50","48","46","44","42","40","38","36","34","32","30","28","26","24","22","20","18","16","14","12","10","8","6","4","2"})</f>
        <v>0</v>
      </c>
      <c r="BU22" s="56">
        <f>SUM(BO22+BT22)</f>
        <v>0</v>
      </c>
      <c r="BV22" s="57"/>
      <c r="BW22" s="64"/>
      <c r="BX22" s="47"/>
      <c r="BY22" s="47"/>
      <c r="BZ22" s="58"/>
      <c r="CA22" s="59">
        <f t="shared" si="21"/>
        <v>0</v>
      </c>
      <c r="CB22" s="59" t="str">
        <f>LOOKUP(CA22,{0,1,2,3,4,5,6,7,8,9,10,11,12,13,14,15,16,17,18,19,20,21,22,23,24,25},{"0","50","48","46","44","42","40","38","36","34","32","30","28","26","24","22","20","18","16","14","12","10","8","6","4","2"})</f>
        <v>0</v>
      </c>
      <c r="CC22" s="60">
        <f>SUM(BX22+CB22)</f>
        <v>0</v>
      </c>
      <c r="CD22" s="50"/>
      <c r="CE22" s="51"/>
      <c r="CF22" s="53"/>
      <c r="CG22" s="53"/>
      <c r="CH22" s="53"/>
      <c r="CI22" s="51"/>
      <c r="CJ22" s="55">
        <f t="shared" si="22"/>
        <v>0</v>
      </c>
      <c r="CK22" s="55" t="str">
        <f>LOOKUP(CJ22,{0,1,2,3,4,5,6,7,8,9,10,11,12,13,14,15,16,17,18,19,20,21,22,23,24,25},{"0","50","48","46","44","42","40","38","36","34","32","30","28","26","24","22","20","18","16","14","12","10","8","6","4","2"})</f>
        <v>0</v>
      </c>
      <c r="CL22" s="53">
        <f>SUM(CG22+CK22)</f>
        <v>0</v>
      </c>
      <c r="CM22" s="57"/>
      <c r="CN22" s="58"/>
      <c r="CO22" s="47"/>
      <c r="CP22" s="47"/>
      <c r="CQ22" s="47"/>
      <c r="CR22" s="58"/>
      <c r="CS22" s="59">
        <f t="shared" si="23"/>
        <v>0</v>
      </c>
      <c r="CT22" s="59" t="str">
        <f>LOOKUP(CS22,{0,1,2,3,4,5,6,7,8,9,10,11,12,13,14,15,16,17,18,19,20,21,22,23,24,25},{"0","50","48","46","44","42","40","38","36","34","32","30","28","26","24","22","20","18","16","14","12","10","8","6","4","2"})</f>
        <v>0</v>
      </c>
      <c r="CU22" s="47">
        <f>SUM(CP22+CT22)</f>
        <v>0</v>
      </c>
      <c r="CV22" s="65"/>
      <c r="CW22" s="66"/>
      <c r="CX22" s="67"/>
      <c r="CY22" s="67"/>
      <c r="CZ22" s="67"/>
      <c r="DA22" s="66"/>
      <c r="DB22" s="68">
        <f t="shared" si="24"/>
        <v>0</v>
      </c>
      <c r="DC22" s="68" t="str">
        <f>LOOKUP(DB22,{0,1,2,3,4,5,6,7,8,9,10,11,12,13,14,15,16,17,18,19,20,21,22,23,24,25},{"0","50","48","46","44","42","40","38","36","34","32","30","28","26","24","22","20","18","16","14","12","10","8","6","4","2"})</f>
        <v>0</v>
      </c>
      <c r="DD22" s="67">
        <f>SUM(CY22+DC22)</f>
        <v>0</v>
      </c>
      <c r="DE22" s="69"/>
      <c r="DF22" s="62"/>
      <c r="DG22" s="61"/>
      <c r="DH22" s="61"/>
      <c r="DI22" s="61"/>
      <c r="DJ22" s="62"/>
      <c r="DK22" s="70">
        <f t="shared" si="25"/>
        <v>0</v>
      </c>
      <c r="DL22" s="70" t="str">
        <f>LOOKUP(DK22,{0,1,2,3,4,5,6,7,8,9,10,11,12,13,14,15,16,17,18,19,20,21,22,23,24,25},{"0","50","48","46","44","42","40","38","36","34","32","30","28","26","24","22","20","18","16","14","12","10","8","6","4","2"})</f>
        <v>0</v>
      </c>
      <c r="DM22" s="61">
        <f>SUM(DH22+DL22)</f>
        <v>0</v>
      </c>
    </row>
    <row r="23" spans="1:117" s="46" customFormat="1" ht="33.75" customHeight="1" x14ac:dyDescent="0.25">
      <c r="A23" s="177"/>
      <c r="B23" s="47">
        <v>21</v>
      </c>
      <c r="C23" s="173" t="s">
        <v>134</v>
      </c>
      <c r="D23" s="174" t="s">
        <v>135</v>
      </c>
      <c r="E23" s="173" t="s">
        <v>136</v>
      </c>
      <c r="F23" s="173" t="s">
        <v>137</v>
      </c>
      <c r="G23" s="48">
        <f t="shared" si="0"/>
        <v>0</v>
      </c>
      <c r="H23" s="49">
        <f t="shared" si="0"/>
        <v>0</v>
      </c>
      <c r="I23" s="48">
        <f t="shared" ref="I23:I27" si="39">SUM(S23,AB23,AK23,AT23,BC23,BL23,BU23,CC23,CL23,CU23,DD23,DM23)</f>
        <v>0</v>
      </c>
      <c r="J23" s="194">
        <f t="shared" si="13"/>
        <v>0</v>
      </c>
      <c r="K23" s="189" t="s">
        <v>39</v>
      </c>
      <c r="L23" s="51"/>
      <c r="M23" s="52"/>
      <c r="N23" s="53"/>
      <c r="O23" s="53"/>
      <c r="P23" s="54"/>
      <c r="Q23" s="55">
        <f t="shared" si="14"/>
        <v>0</v>
      </c>
      <c r="R23" s="55" t="str">
        <f>LOOKUP(Q23,{0,1,2,3,4,5,6,7,8,9,10,11,12,13,14,15,16,17,18,19,20,21,22,23,24,25},{"0","50","48","46","44","42","40","38","36","34","32","30","28","26","24","22","20","18","16","14","12","10","8","6","4","2"})</f>
        <v>0</v>
      </c>
      <c r="S23" s="56">
        <f t="shared" ref="S23:S27" si="40">SUM(N23+R23)</f>
        <v>0</v>
      </c>
      <c r="T23" s="57"/>
      <c r="U23" s="58"/>
      <c r="V23" s="74"/>
      <c r="W23" s="47"/>
      <c r="X23" s="47"/>
      <c r="Y23" s="58"/>
      <c r="Z23" s="59">
        <f t="shared" si="15"/>
        <v>0</v>
      </c>
      <c r="AA23" s="59" t="str">
        <f>LOOKUP(Z23,{0,1,2,3,4,5,6,7,8,9,10,11,12,13,14,15,16,17,18,19,20,21,22,23,24,25},{"0","50","48","46","44","42","40","38","36","34","32","30","28","26","24","22","20","18","16","14","12","10","8","6","4","2"})</f>
        <v>0</v>
      </c>
      <c r="AB23" s="60">
        <f t="shared" ref="AB23:AB27" si="41">SUM(W23+AA23)</f>
        <v>0</v>
      </c>
      <c r="AC23" s="72" t="s">
        <v>39</v>
      </c>
      <c r="AD23" s="51"/>
      <c r="AE23" s="53"/>
      <c r="AF23" s="53"/>
      <c r="AG23" s="53"/>
      <c r="AH23" s="51"/>
      <c r="AI23" s="55">
        <f t="shared" si="16"/>
        <v>0</v>
      </c>
      <c r="AJ23" s="55" t="str">
        <f>LOOKUP(AI23,{0,1,2,3,4,5,6,7,8,9,10,11,12,13,14,15,16,17,18,19,20,21,22,23,24,25},{"0","50","48","46","44","42","40","38","36","34","32","30","28","26","24","22","20","18","16","14","12","10","8","6","4","2"})</f>
        <v>0</v>
      </c>
      <c r="AK23" s="56">
        <f t="shared" ref="AK23:AK27" si="42">SUM(AF23+AJ23)</f>
        <v>0</v>
      </c>
      <c r="AL23" s="57"/>
      <c r="AM23" s="58"/>
      <c r="AN23" s="61"/>
      <c r="AO23" s="47"/>
      <c r="AP23" s="47"/>
      <c r="AQ23" s="58"/>
      <c r="AR23" s="59">
        <f t="shared" si="17"/>
        <v>0</v>
      </c>
      <c r="AS23" s="59" t="str">
        <f>LOOKUP(AR23,{0,1,2,3,4,5,6,7,8,9,10,11,12,13,14,15,16,17,18,19,20,21,22,23,24,25},{"0","50","48","46","44","42","40","38","36","34","32","30","28","26","24","22","20","18","16","14","12","10","8","6","4","2"})</f>
        <v>0</v>
      </c>
      <c r="AT23" s="60">
        <f t="shared" ref="AT23:AT27" si="43">SUM(AO23+AS23)</f>
        <v>0</v>
      </c>
      <c r="AU23" s="50"/>
      <c r="AV23" s="51"/>
      <c r="AW23" s="53"/>
      <c r="AX23" s="53"/>
      <c r="AY23" s="53"/>
      <c r="AZ23" s="51"/>
      <c r="BA23" s="55">
        <f t="shared" si="18"/>
        <v>0</v>
      </c>
      <c r="BB23" s="55" t="str">
        <f>LOOKUP(BA23,{0,1,2,3,4,5,6,7,8,9,10,11,12,13,14,15,16,17,18,19,20,21,22,23,24,25},{"0","50","48","46","44","42","40","38","36","34","32","30","28","26","24","22","20","18","16","14","12","10","8","6","4","2"})</f>
        <v>0</v>
      </c>
      <c r="BC23" s="56">
        <f t="shared" ref="BC23:BC27" si="44">SUM(AX23+BB23)</f>
        <v>0</v>
      </c>
      <c r="BD23" s="57"/>
      <c r="BE23" s="62"/>
      <c r="BF23" s="61"/>
      <c r="BG23" s="47"/>
      <c r="BH23" s="47"/>
      <c r="BI23" s="58"/>
      <c r="BJ23" s="59">
        <f t="shared" si="19"/>
        <v>0</v>
      </c>
      <c r="BK23" s="59" t="str">
        <f>LOOKUP(BJ23,{0,1,2,3,4,5,6,7,8,9,10,11,12,13,14,15,16,17,18,19,20,21,22,23,24,25},{"0","50","48","46","44","42","40","38","36","34","32","30","28","26","24","22","20","18","16","14","12","10","8","6","4","2"})</f>
        <v>0</v>
      </c>
      <c r="BL23" s="60">
        <f t="shared" ref="BL23:BL27" si="45">SUM(BG23+BK23)</f>
        <v>0</v>
      </c>
      <c r="BM23" s="50"/>
      <c r="BN23" s="51"/>
      <c r="BO23" s="53"/>
      <c r="BP23" s="53"/>
      <c r="BQ23" s="63"/>
      <c r="BR23" s="51"/>
      <c r="BS23" s="55">
        <f t="shared" si="20"/>
        <v>0</v>
      </c>
      <c r="BT23" s="55" t="str">
        <f>LOOKUP(BS23,{0,1,2,3,4,5,6,7,8,9,10,11,12,13,14,15,16,17,18,19,20,21,22,23,24,25},{"0","50","48","46","44","42","40","38","36","34","32","30","28","26","24","22","20","18","16","14","12","10","8","6","4","2"})</f>
        <v>0</v>
      </c>
      <c r="BU23" s="56">
        <f t="shared" ref="BU23:BU27" si="46">SUM(BO23+BT23)</f>
        <v>0</v>
      </c>
      <c r="BV23" s="57"/>
      <c r="BW23" s="64"/>
      <c r="BX23" s="47"/>
      <c r="BY23" s="47"/>
      <c r="BZ23" s="58"/>
      <c r="CA23" s="59">
        <f t="shared" si="21"/>
        <v>0</v>
      </c>
      <c r="CB23" s="59" t="str">
        <f>LOOKUP(CA23,{0,1,2,3,4,5,6,7,8,9,10,11,12,13,14,15,16,17,18,19,20,21,22,23,24,25},{"0","50","48","46","44","42","40","38","36","34","32","30","28","26","24","22","20","18","16","14","12","10","8","6","4","2"})</f>
        <v>0</v>
      </c>
      <c r="CC23" s="60">
        <f t="shared" ref="CC23:CC27" si="47">SUM(BX23+CB23)</f>
        <v>0</v>
      </c>
      <c r="CD23" s="50"/>
      <c r="CE23" s="51"/>
      <c r="CF23" s="53"/>
      <c r="CG23" s="53"/>
      <c r="CH23" s="53"/>
      <c r="CI23" s="51"/>
      <c r="CJ23" s="55">
        <f t="shared" si="22"/>
        <v>0</v>
      </c>
      <c r="CK23" s="55" t="str">
        <f>LOOKUP(CJ23,{0,1,2,3,4,5,6,7,8,9,10,11,12,13,14,15,16,17,18,19,20,21,22,23,24,25},{"0","50","48","46","44","42","40","38","36","34","32","30","28","26","24","22","20","18","16","14","12","10","8","6","4","2"})</f>
        <v>0</v>
      </c>
      <c r="CL23" s="53">
        <f t="shared" ref="CL23:CL27" si="48">SUM(CG23+CK23)</f>
        <v>0</v>
      </c>
      <c r="CM23" s="57"/>
      <c r="CN23" s="58"/>
      <c r="CO23" s="47"/>
      <c r="CP23" s="47"/>
      <c r="CQ23" s="47"/>
      <c r="CR23" s="58"/>
      <c r="CS23" s="59">
        <f t="shared" si="23"/>
        <v>0</v>
      </c>
      <c r="CT23" s="59" t="str">
        <f>LOOKUP(CS23,{0,1,2,3,4,5,6,7,8,9,10,11,12,13,14,15,16,17,18,19,20,21,22,23,24,25},{"0","50","48","46","44","42","40","38","36","34","32","30","28","26","24","22","20","18","16","14","12","10","8","6","4","2"})</f>
        <v>0</v>
      </c>
      <c r="CU23" s="47">
        <f t="shared" ref="CU23:CU27" si="49">SUM(CP23+CT23)</f>
        <v>0</v>
      </c>
      <c r="CV23" s="65"/>
      <c r="CW23" s="66"/>
      <c r="CX23" s="67"/>
      <c r="CY23" s="67"/>
      <c r="CZ23" s="67"/>
      <c r="DA23" s="66"/>
      <c r="DB23" s="68">
        <f t="shared" si="24"/>
        <v>0</v>
      </c>
      <c r="DC23" s="68" t="str">
        <f>LOOKUP(DB23,{0,1,2,3,4,5,6,7,8,9,10,11,12,13,14,15,16,17,18,19,20,21,22,23,24,25},{"0","50","48","46","44","42","40","38","36","34","32","30","28","26","24","22","20","18","16","14","12","10","8","6","4","2"})</f>
        <v>0</v>
      </c>
      <c r="DD23" s="67">
        <f t="shared" ref="DD23:DD27" si="50">SUM(CY23+DC23)</f>
        <v>0</v>
      </c>
      <c r="DE23" s="69"/>
      <c r="DF23" s="62"/>
      <c r="DG23" s="61"/>
      <c r="DH23" s="61"/>
      <c r="DI23" s="61"/>
      <c r="DJ23" s="62"/>
      <c r="DK23" s="70">
        <f t="shared" si="25"/>
        <v>0</v>
      </c>
      <c r="DL23" s="70" t="str">
        <f>LOOKUP(DK23,{0,1,2,3,4,5,6,7,8,9,10,11,12,13,14,15,16,17,18,19,20,21,22,23,24,25},{"0","50","48","46","44","42","40","38","36","34","32","30","28","26","24","22","20","18","16","14","12","10","8","6","4","2"})</f>
        <v>0</v>
      </c>
      <c r="DM23" s="61">
        <f t="shared" ref="DM23:DM27" si="51">SUM(DH23+DL23)</f>
        <v>0</v>
      </c>
    </row>
    <row r="24" spans="1:117" s="46" customFormat="1" ht="33.75" customHeight="1" x14ac:dyDescent="0.25">
      <c r="A24" s="177"/>
      <c r="B24" s="47">
        <v>22</v>
      </c>
      <c r="C24" s="173" t="s">
        <v>144</v>
      </c>
      <c r="D24" s="174" t="s">
        <v>53</v>
      </c>
      <c r="E24" s="173" t="s">
        <v>145</v>
      </c>
      <c r="F24" s="174" t="s">
        <v>146</v>
      </c>
      <c r="G24" s="48">
        <f t="shared" si="0"/>
        <v>0</v>
      </c>
      <c r="H24" s="49">
        <f t="shared" si="0"/>
        <v>0</v>
      </c>
      <c r="I24" s="48">
        <f t="shared" si="39"/>
        <v>0</v>
      </c>
      <c r="J24" s="194">
        <f t="shared" si="13"/>
        <v>0</v>
      </c>
      <c r="K24" s="189" t="s">
        <v>39</v>
      </c>
      <c r="L24" s="51"/>
      <c r="M24" s="52"/>
      <c r="N24" s="53"/>
      <c r="O24" s="53"/>
      <c r="P24" s="54"/>
      <c r="Q24" s="55">
        <f t="shared" si="14"/>
        <v>0</v>
      </c>
      <c r="R24" s="55" t="str">
        <f>LOOKUP(Q24,{0,1,2,3,4,5,6,7,8,9,10,11,12,13,14,15,16,17,18,19,20,21,22,23,24,25},{"0","50","48","46","44","42","40","38","36","34","32","30","28","26","24","22","20","18","16","14","12","10","8","6","4","2"})</f>
        <v>0</v>
      </c>
      <c r="S24" s="56">
        <f t="shared" si="40"/>
        <v>0</v>
      </c>
      <c r="T24" s="57"/>
      <c r="U24" s="58"/>
      <c r="V24" s="74"/>
      <c r="W24" s="47"/>
      <c r="X24" s="47"/>
      <c r="Y24" s="58"/>
      <c r="Z24" s="59">
        <f t="shared" si="15"/>
        <v>0</v>
      </c>
      <c r="AA24" s="59" t="str">
        <f>LOOKUP(Z24,{0,1,2,3,4,5,6,7,8,9,10,11,12,13,14,15,16,17,18,19,20,21,22,23,24,25},{"0","50","48","46","44","42","40","38","36","34","32","30","28","26","24","22","20","18","16","14","12","10","8","6","4","2"})</f>
        <v>0</v>
      </c>
      <c r="AB24" s="60">
        <f t="shared" si="41"/>
        <v>0</v>
      </c>
      <c r="AC24" s="72" t="s">
        <v>39</v>
      </c>
      <c r="AD24" s="51"/>
      <c r="AE24" s="53"/>
      <c r="AF24" s="53"/>
      <c r="AG24" s="53"/>
      <c r="AH24" s="51"/>
      <c r="AI24" s="55">
        <f t="shared" si="16"/>
        <v>0</v>
      </c>
      <c r="AJ24" s="55" t="str">
        <f>LOOKUP(AI24,{0,1,2,3,4,5,6,7,8,9,10,11,12,13,14,15,16,17,18,19,20,21,22,23,24,25},{"0","50","48","46","44","42","40","38","36","34","32","30","28","26","24","22","20","18","16","14","12","10","8","6","4","2"})</f>
        <v>0</v>
      </c>
      <c r="AK24" s="56">
        <f t="shared" si="42"/>
        <v>0</v>
      </c>
      <c r="AL24" s="57"/>
      <c r="AM24" s="58"/>
      <c r="AN24" s="61"/>
      <c r="AO24" s="47"/>
      <c r="AP24" s="47"/>
      <c r="AQ24" s="58"/>
      <c r="AR24" s="59">
        <f t="shared" si="17"/>
        <v>0</v>
      </c>
      <c r="AS24" s="59" t="str">
        <f>LOOKUP(AR24,{0,1,2,3,4,5,6,7,8,9,10,11,12,13,14,15,16,17,18,19,20,21,22,23,24,25},{"0","50","48","46","44","42","40","38","36","34","32","30","28","26","24","22","20","18","16","14","12","10","8","6","4","2"})</f>
        <v>0</v>
      </c>
      <c r="AT24" s="60">
        <f t="shared" si="43"/>
        <v>0</v>
      </c>
      <c r="AU24" s="50"/>
      <c r="AV24" s="51"/>
      <c r="AW24" s="53"/>
      <c r="AX24" s="53"/>
      <c r="AY24" s="53"/>
      <c r="AZ24" s="51"/>
      <c r="BA24" s="55">
        <f t="shared" si="18"/>
        <v>0</v>
      </c>
      <c r="BB24" s="55" t="str">
        <f>LOOKUP(BA24,{0,1,2,3,4,5,6,7,8,9,10,11,12,13,14,15,16,17,18,19,20,21,22,23,24,25},{"0","50","48","46","44","42","40","38","36","34","32","30","28","26","24","22","20","18","16","14","12","10","8","6","4","2"})</f>
        <v>0</v>
      </c>
      <c r="BC24" s="56">
        <f t="shared" si="44"/>
        <v>0</v>
      </c>
      <c r="BD24" s="57"/>
      <c r="BE24" s="62"/>
      <c r="BF24" s="61"/>
      <c r="BG24" s="47"/>
      <c r="BH24" s="47"/>
      <c r="BI24" s="58"/>
      <c r="BJ24" s="59">
        <f t="shared" si="19"/>
        <v>0</v>
      </c>
      <c r="BK24" s="59" t="str">
        <f>LOOKUP(BJ24,{0,1,2,3,4,5,6,7,8,9,10,11,12,13,14,15,16,17,18,19,20,21,22,23,24,25},{"0","50","48","46","44","42","40","38","36","34","32","30","28","26","24","22","20","18","16","14","12","10","8","6","4","2"})</f>
        <v>0</v>
      </c>
      <c r="BL24" s="60">
        <f t="shared" si="45"/>
        <v>0</v>
      </c>
      <c r="BM24" s="50"/>
      <c r="BN24" s="51"/>
      <c r="BO24" s="53"/>
      <c r="BP24" s="53"/>
      <c r="BQ24" s="63"/>
      <c r="BR24" s="51"/>
      <c r="BS24" s="55">
        <f t="shared" si="20"/>
        <v>0</v>
      </c>
      <c r="BT24" s="55" t="str">
        <f>LOOKUP(BS24,{0,1,2,3,4,5,6,7,8,9,10,11,12,13,14,15,16,17,18,19,20,21,22,23,24,25},{"0","50","48","46","44","42","40","38","36","34","32","30","28","26","24","22","20","18","16","14","12","10","8","6","4","2"})</f>
        <v>0</v>
      </c>
      <c r="BU24" s="56">
        <f t="shared" si="46"/>
        <v>0</v>
      </c>
      <c r="BV24" s="57"/>
      <c r="BW24" s="64"/>
      <c r="BX24" s="47"/>
      <c r="BY24" s="47"/>
      <c r="BZ24" s="58"/>
      <c r="CA24" s="59">
        <f t="shared" si="21"/>
        <v>0</v>
      </c>
      <c r="CB24" s="59" t="str">
        <f>LOOKUP(CA24,{0,1,2,3,4,5,6,7,8,9,10,11,12,13,14,15,16,17,18,19,20,21,22,23,24,25},{"0","50","48","46","44","42","40","38","36","34","32","30","28","26","24","22","20","18","16","14","12","10","8","6","4","2"})</f>
        <v>0</v>
      </c>
      <c r="CC24" s="60">
        <f t="shared" si="47"/>
        <v>0</v>
      </c>
      <c r="CD24" s="50"/>
      <c r="CE24" s="51"/>
      <c r="CF24" s="53"/>
      <c r="CG24" s="53"/>
      <c r="CH24" s="53"/>
      <c r="CI24" s="51"/>
      <c r="CJ24" s="55">
        <f t="shared" si="22"/>
        <v>0</v>
      </c>
      <c r="CK24" s="55" t="str">
        <f>LOOKUP(CJ24,{0,1,2,3,4,5,6,7,8,9,10,11,12,13,14,15,16,17,18,19,20,21,22,23,24,25},{"0","50","48","46","44","42","40","38","36","34","32","30","28","26","24","22","20","18","16","14","12","10","8","6","4","2"})</f>
        <v>0</v>
      </c>
      <c r="CL24" s="53">
        <f t="shared" si="48"/>
        <v>0</v>
      </c>
      <c r="CM24" s="57"/>
      <c r="CN24" s="58"/>
      <c r="CO24" s="47"/>
      <c r="CP24" s="47"/>
      <c r="CQ24" s="47"/>
      <c r="CR24" s="58"/>
      <c r="CS24" s="59">
        <f t="shared" si="23"/>
        <v>0</v>
      </c>
      <c r="CT24" s="59" t="str">
        <f>LOOKUP(CS24,{0,1,2,3,4,5,6,7,8,9,10,11,12,13,14,15,16,17,18,19,20,21,22,23,24,25},{"0","50","48","46","44","42","40","38","36","34","32","30","28","26","24","22","20","18","16","14","12","10","8","6","4","2"})</f>
        <v>0</v>
      </c>
      <c r="CU24" s="47">
        <f t="shared" si="49"/>
        <v>0</v>
      </c>
      <c r="CV24" s="65"/>
      <c r="CW24" s="66"/>
      <c r="CX24" s="67"/>
      <c r="CY24" s="67"/>
      <c r="CZ24" s="67"/>
      <c r="DA24" s="66"/>
      <c r="DB24" s="68">
        <f t="shared" si="24"/>
        <v>0</v>
      </c>
      <c r="DC24" s="68" t="str">
        <f>LOOKUP(DB24,{0,1,2,3,4,5,6,7,8,9,10,11,12,13,14,15,16,17,18,19,20,21,22,23,24,25},{"0","50","48","46","44","42","40","38","36","34","32","30","28","26","24","22","20","18","16","14","12","10","8","6","4","2"})</f>
        <v>0</v>
      </c>
      <c r="DD24" s="67">
        <f t="shared" si="50"/>
        <v>0</v>
      </c>
      <c r="DE24" s="69"/>
      <c r="DF24" s="62"/>
      <c r="DG24" s="61"/>
      <c r="DH24" s="61"/>
      <c r="DI24" s="61"/>
      <c r="DJ24" s="62"/>
      <c r="DK24" s="70">
        <f t="shared" si="25"/>
        <v>0</v>
      </c>
      <c r="DL24" s="70" t="str">
        <f>LOOKUP(DK24,{0,1,2,3,4,5,6,7,8,9,10,11,12,13,14,15,16,17,18,19,20,21,22,23,24,25},{"0","50","48","46","44","42","40","38","36","34","32","30","28","26","24","22","20","18","16","14","12","10","8","6","4","2"})</f>
        <v>0</v>
      </c>
      <c r="DM24" s="61">
        <f t="shared" si="51"/>
        <v>0</v>
      </c>
    </row>
    <row r="25" spans="1:117" s="46" customFormat="1" ht="33.75" customHeight="1" x14ac:dyDescent="0.25">
      <c r="A25" s="177"/>
      <c r="B25" s="47">
        <v>23</v>
      </c>
      <c r="C25" s="175" t="s">
        <v>82</v>
      </c>
      <c r="D25" s="176" t="s">
        <v>83</v>
      </c>
      <c r="E25" s="175" t="s">
        <v>84</v>
      </c>
      <c r="F25" s="175" t="s">
        <v>83</v>
      </c>
      <c r="G25" s="48">
        <f t="shared" ref="G25:H27" si="52">SUM(O25,X25,AG25,AP25,AY25,BH25,BQ25,BY25,CH25)</f>
        <v>0</v>
      </c>
      <c r="H25" s="49">
        <f t="shared" si="52"/>
        <v>0</v>
      </c>
      <c r="I25" s="48">
        <f t="shared" si="39"/>
        <v>0</v>
      </c>
      <c r="J25" s="194">
        <f t="shared" si="13"/>
        <v>0</v>
      </c>
      <c r="K25" s="189" t="s">
        <v>39</v>
      </c>
      <c r="L25" s="51" t="s">
        <v>39</v>
      </c>
      <c r="M25" s="52"/>
      <c r="N25" s="53"/>
      <c r="O25" s="53"/>
      <c r="P25" s="54"/>
      <c r="Q25" s="55">
        <f t="shared" si="14"/>
        <v>0</v>
      </c>
      <c r="R25" s="55" t="str">
        <f>LOOKUP(Q25,{0,1,2,3,4,5,6,7,8,9,10,11,12,13,14,15,16,17,18,19,20,21,22,23,24,25},{"0","50","48","46","44","42","40","38","36","34","32","30","28","26","24","22","20","18","16","14","12","10","8","6","4","2"})</f>
        <v>0</v>
      </c>
      <c r="S25" s="56">
        <f t="shared" si="40"/>
        <v>0</v>
      </c>
      <c r="T25" s="57"/>
      <c r="U25" s="58"/>
      <c r="V25" s="74"/>
      <c r="W25" s="47"/>
      <c r="X25" s="47"/>
      <c r="Y25" s="58"/>
      <c r="Z25" s="59">
        <f t="shared" si="15"/>
        <v>0</v>
      </c>
      <c r="AA25" s="59" t="str">
        <f>LOOKUP(Z25,{0,1,2,3,4,5,6,7,8,9,10,11,12,13,14,15,16,17,18,19,20,21,22,23,24,25},{"0","50","48","46","44","42","40","38","36","34","32","30","28","26","24","22","20","18","16","14","12","10","8","6","4","2"})</f>
        <v>0</v>
      </c>
      <c r="AB25" s="60">
        <f t="shared" si="41"/>
        <v>0</v>
      </c>
      <c r="AC25" s="72" t="s">
        <v>39</v>
      </c>
      <c r="AD25" s="51"/>
      <c r="AE25" s="53"/>
      <c r="AF25" s="53"/>
      <c r="AG25" s="53"/>
      <c r="AH25" s="51"/>
      <c r="AI25" s="55">
        <f t="shared" si="16"/>
        <v>0</v>
      </c>
      <c r="AJ25" s="55" t="str">
        <f>LOOKUP(AI25,{0,1,2,3,4,5,6,7,8,9,10,11,12,13,14,15,16,17,18,19,20,21,22,23,24,25},{"0","50","48","46","44","42","40","38","36","34","32","30","28","26","24","22","20","18","16","14","12","10","8","6","4","2"})</f>
        <v>0</v>
      </c>
      <c r="AK25" s="56">
        <f t="shared" si="42"/>
        <v>0</v>
      </c>
      <c r="AL25" s="57"/>
      <c r="AM25" s="58"/>
      <c r="AN25" s="61"/>
      <c r="AO25" s="47"/>
      <c r="AP25" s="47"/>
      <c r="AQ25" s="58"/>
      <c r="AR25" s="59">
        <f t="shared" si="17"/>
        <v>0</v>
      </c>
      <c r="AS25" s="59" t="str">
        <f>LOOKUP(AR25,{0,1,2,3,4,5,6,7,8,9,10,11,12,13,14,15,16,17,18,19,20,21,22,23,24,25},{"0","50","48","46","44","42","40","38","36","34","32","30","28","26","24","22","20","18","16","14","12","10","8","6","4","2"})</f>
        <v>0</v>
      </c>
      <c r="AT25" s="60">
        <f t="shared" si="43"/>
        <v>0</v>
      </c>
      <c r="AU25" s="50"/>
      <c r="AV25" s="51"/>
      <c r="AW25" s="53"/>
      <c r="AX25" s="53"/>
      <c r="AY25" s="53"/>
      <c r="AZ25" s="51"/>
      <c r="BA25" s="55">
        <f t="shared" si="18"/>
        <v>0</v>
      </c>
      <c r="BB25" s="55" t="str">
        <f>LOOKUP(BA25,{0,1,2,3,4,5,6,7,8,9,10,11,12,13,14,15,16,17,18,19,20,21,22,23,24,25},{"0","50","48","46","44","42","40","38","36","34","32","30","28","26","24","22","20","18","16","14","12","10","8","6","4","2"})</f>
        <v>0</v>
      </c>
      <c r="BC25" s="56">
        <f t="shared" si="44"/>
        <v>0</v>
      </c>
      <c r="BD25" s="57"/>
      <c r="BE25" s="62"/>
      <c r="BF25" s="61"/>
      <c r="BG25" s="47"/>
      <c r="BH25" s="47"/>
      <c r="BI25" s="58"/>
      <c r="BJ25" s="59">
        <f t="shared" si="19"/>
        <v>0</v>
      </c>
      <c r="BK25" s="59" t="str">
        <f>LOOKUP(BJ25,{0,1,2,3,4,5,6,7,8,9,10,11,12,13,14,15,16,17,18,19,20,21,22,23,24,25},{"0","50","48","46","44","42","40","38","36","34","32","30","28","26","24","22","20","18","16","14","12","10","8","6","4","2"})</f>
        <v>0</v>
      </c>
      <c r="BL25" s="60">
        <f t="shared" si="45"/>
        <v>0</v>
      </c>
      <c r="BM25" s="50"/>
      <c r="BN25" s="51"/>
      <c r="BO25" s="53"/>
      <c r="BP25" s="53"/>
      <c r="BQ25" s="63"/>
      <c r="BR25" s="51"/>
      <c r="BS25" s="55">
        <f t="shared" si="20"/>
        <v>0</v>
      </c>
      <c r="BT25" s="55" t="str">
        <f>LOOKUP(BS25,{0,1,2,3,4,5,6,7,8,9,10,11,12,13,14,15,16,17,18,19,20,21,22,23,24,25},{"0","50","48","46","44","42","40","38","36","34","32","30","28","26","24","22","20","18","16","14","12","10","8","6","4","2"})</f>
        <v>0</v>
      </c>
      <c r="BU25" s="56">
        <f t="shared" si="46"/>
        <v>0</v>
      </c>
      <c r="BV25" s="57"/>
      <c r="BW25" s="64"/>
      <c r="BX25" s="47"/>
      <c r="BY25" s="47"/>
      <c r="BZ25" s="58"/>
      <c r="CA25" s="59">
        <f t="shared" si="21"/>
        <v>0</v>
      </c>
      <c r="CB25" s="59" t="str">
        <f>LOOKUP(CA25,{0,1,2,3,4,5,6,7,8,9,10,11,12,13,14,15,16,17,18,19,20,21,22,23,24,25},{"0","50","48","46","44","42","40","38","36","34","32","30","28","26","24","22","20","18","16","14","12","10","8","6","4","2"})</f>
        <v>0</v>
      </c>
      <c r="CC25" s="60">
        <f t="shared" si="47"/>
        <v>0</v>
      </c>
      <c r="CD25" s="50"/>
      <c r="CE25" s="51"/>
      <c r="CF25" s="53"/>
      <c r="CG25" s="53"/>
      <c r="CH25" s="53"/>
      <c r="CI25" s="51"/>
      <c r="CJ25" s="55">
        <f t="shared" si="22"/>
        <v>0</v>
      </c>
      <c r="CK25" s="55" t="str">
        <f>LOOKUP(CJ25,{0,1,2,3,4,5,6,7,8,9,10,11,12,13,14,15,16,17,18,19,20,21,22,23,24,25},{"0","50","48","46","44","42","40","38","36","34","32","30","28","26","24","22","20","18","16","14","12","10","8","6","4","2"})</f>
        <v>0</v>
      </c>
      <c r="CL25" s="53">
        <f t="shared" si="48"/>
        <v>0</v>
      </c>
      <c r="CM25" s="57"/>
      <c r="CN25" s="58"/>
      <c r="CO25" s="47"/>
      <c r="CP25" s="47"/>
      <c r="CQ25" s="47"/>
      <c r="CR25" s="58"/>
      <c r="CS25" s="59">
        <f t="shared" si="23"/>
        <v>0</v>
      </c>
      <c r="CT25" s="59" t="str">
        <f>LOOKUP(CS25,{0,1,2,3,4,5,6,7,8,9,10,11,12,13,14,15,16,17,18,19,20,21,22,23,24,25},{"0","50","48","46","44","42","40","38","36","34","32","30","28","26","24","22","20","18","16","14","12","10","8","6","4","2"})</f>
        <v>0</v>
      </c>
      <c r="CU25" s="47">
        <f t="shared" si="49"/>
        <v>0</v>
      </c>
      <c r="CV25" s="65"/>
      <c r="CW25" s="66"/>
      <c r="CX25" s="67"/>
      <c r="CY25" s="67"/>
      <c r="CZ25" s="67"/>
      <c r="DA25" s="66"/>
      <c r="DB25" s="68">
        <f t="shared" si="24"/>
        <v>0</v>
      </c>
      <c r="DC25" s="68" t="str">
        <f>LOOKUP(DB25,{0,1,2,3,4,5,6,7,8,9,10,11,12,13,14,15,16,17,18,19,20,21,22,23,24,25},{"0","50","48","46","44","42","40","38","36","34","32","30","28","26","24","22","20","18","16","14","12","10","8","6","4","2"})</f>
        <v>0</v>
      </c>
      <c r="DD25" s="67">
        <f t="shared" si="50"/>
        <v>0</v>
      </c>
      <c r="DE25" s="69"/>
      <c r="DF25" s="62"/>
      <c r="DG25" s="61"/>
      <c r="DH25" s="61"/>
      <c r="DI25" s="61"/>
      <c r="DJ25" s="62"/>
      <c r="DK25" s="70">
        <f t="shared" si="25"/>
        <v>0</v>
      </c>
      <c r="DL25" s="70" t="str">
        <f>LOOKUP(DK25,{0,1,2,3,4,5,6,7,8,9,10,11,12,13,14,15,16,17,18,19,20,21,22,23,24,25},{"0","50","48","46","44","42","40","38","36","34","32","30","28","26","24","22","20","18","16","14","12","10","8","6","4","2"})</f>
        <v>0</v>
      </c>
      <c r="DM25" s="61">
        <f t="shared" si="51"/>
        <v>0</v>
      </c>
    </row>
    <row r="26" spans="1:117" s="46" customFormat="1" ht="33.75" customHeight="1" x14ac:dyDescent="0.25">
      <c r="A26" s="177"/>
      <c r="B26" s="47">
        <v>24</v>
      </c>
      <c r="C26" s="175"/>
      <c r="D26" s="176"/>
      <c r="E26" s="175"/>
      <c r="F26" s="175"/>
      <c r="G26" s="48">
        <f t="shared" si="52"/>
        <v>0</v>
      </c>
      <c r="H26" s="49">
        <f t="shared" si="52"/>
        <v>0</v>
      </c>
      <c r="I26" s="48">
        <f t="shared" si="39"/>
        <v>0</v>
      </c>
      <c r="J26" s="194">
        <f t="shared" si="13"/>
        <v>0</v>
      </c>
      <c r="K26" s="189" t="s">
        <v>39</v>
      </c>
      <c r="L26" s="51" t="s">
        <v>39</v>
      </c>
      <c r="M26" s="52"/>
      <c r="N26" s="53"/>
      <c r="O26" s="53"/>
      <c r="P26" s="54"/>
      <c r="Q26" s="55">
        <f t="shared" si="14"/>
        <v>0</v>
      </c>
      <c r="R26" s="55" t="str">
        <f>LOOKUP(Q26,{0,1,2,3,4,5,6,7,8,9,10,11,12,13,14,15,16,17,18,19,20,21,22,23,24,25},{"0","50","48","46","44","42","40","38","36","34","32","30","28","26","24","22","20","18","16","14","12","10","8","6","4","2"})</f>
        <v>0</v>
      </c>
      <c r="S26" s="56">
        <f t="shared" si="40"/>
        <v>0</v>
      </c>
      <c r="T26" s="57"/>
      <c r="U26" s="58"/>
      <c r="V26" s="74"/>
      <c r="W26" s="47"/>
      <c r="X26" s="47"/>
      <c r="Y26" s="58"/>
      <c r="Z26" s="59">
        <f t="shared" si="15"/>
        <v>0</v>
      </c>
      <c r="AA26" s="59" t="str">
        <f>LOOKUP(Z26,{0,1,2,3,4,5,6,7,8,9,10,11,12,13,14,15,16,17,18,19,20,21,22,23,24,25},{"0","50","48","46","44","42","40","38","36","34","32","30","28","26","24","22","20","18","16","14","12","10","8","6","4","2"})</f>
        <v>0</v>
      </c>
      <c r="AB26" s="60">
        <f t="shared" si="41"/>
        <v>0</v>
      </c>
      <c r="AC26" s="72" t="s">
        <v>39</v>
      </c>
      <c r="AD26" s="51"/>
      <c r="AE26" s="53"/>
      <c r="AF26" s="53"/>
      <c r="AG26" s="53"/>
      <c r="AH26" s="51"/>
      <c r="AI26" s="55">
        <f t="shared" si="16"/>
        <v>0</v>
      </c>
      <c r="AJ26" s="55" t="str">
        <f>LOOKUP(AI26,{0,1,2,3,4,5,6,7,8,9,10,11,12,13,14,15,16,17,18,19,20,21,22,23,24,25},{"0","50","48","46","44","42","40","38","36","34","32","30","28","26","24","22","20","18","16","14","12","10","8","6","4","2"})</f>
        <v>0</v>
      </c>
      <c r="AK26" s="56">
        <f t="shared" si="42"/>
        <v>0</v>
      </c>
      <c r="AL26" s="57"/>
      <c r="AM26" s="58"/>
      <c r="AN26" s="61"/>
      <c r="AO26" s="47"/>
      <c r="AP26" s="47"/>
      <c r="AQ26" s="58"/>
      <c r="AR26" s="59">
        <f t="shared" si="17"/>
        <v>0</v>
      </c>
      <c r="AS26" s="59" t="str">
        <f>LOOKUP(AR26,{0,1,2,3,4,5,6,7,8,9,10,11,12,13,14,15,16,17,18,19,20,21,22,23,24,25},{"0","50","48","46","44","42","40","38","36","34","32","30","28","26","24","22","20","18","16","14","12","10","8","6","4","2"})</f>
        <v>0</v>
      </c>
      <c r="AT26" s="60">
        <f t="shared" si="43"/>
        <v>0</v>
      </c>
      <c r="AU26" s="50"/>
      <c r="AV26" s="51"/>
      <c r="AW26" s="53"/>
      <c r="AX26" s="53"/>
      <c r="AY26" s="53"/>
      <c r="AZ26" s="51"/>
      <c r="BA26" s="55">
        <f t="shared" si="18"/>
        <v>0</v>
      </c>
      <c r="BB26" s="55" t="str">
        <f>LOOKUP(BA26,{0,1,2,3,4,5,6,7,8,9,10,11,12,13,14,15,16,17,18,19,20,21,22,23,24,25},{"0","50","48","46","44","42","40","38","36","34","32","30","28","26","24","22","20","18","16","14","12","10","8","6","4","2"})</f>
        <v>0</v>
      </c>
      <c r="BC26" s="56">
        <f t="shared" si="44"/>
        <v>0</v>
      </c>
      <c r="BD26" s="57"/>
      <c r="BE26" s="62"/>
      <c r="BF26" s="61"/>
      <c r="BG26" s="47"/>
      <c r="BH26" s="47"/>
      <c r="BI26" s="58"/>
      <c r="BJ26" s="59">
        <f t="shared" si="19"/>
        <v>0</v>
      </c>
      <c r="BK26" s="59" t="str">
        <f>LOOKUP(BJ26,{0,1,2,3,4,5,6,7,8,9,10,11,12,13,14,15,16,17,18,19,20,21,22,23,24,25},{"0","50","48","46","44","42","40","38","36","34","32","30","28","26","24","22","20","18","16","14","12","10","8","6","4","2"})</f>
        <v>0</v>
      </c>
      <c r="BL26" s="60">
        <f t="shared" si="45"/>
        <v>0</v>
      </c>
      <c r="BM26" s="50"/>
      <c r="BN26" s="51"/>
      <c r="BO26" s="53"/>
      <c r="BP26" s="53"/>
      <c r="BQ26" s="63"/>
      <c r="BR26" s="51"/>
      <c r="BS26" s="55">
        <f t="shared" si="20"/>
        <v>0</v>
      </c>
      <c r="BT26" s="55" t="str">
        <f>LOOKUP(BS26,{0,1,2,3,4,5,6,7,8,9,10,11,12,13,14,15,16,17,18,19,20,21,22,23,24,25},{"0","50","48","46","44","42","40","38","36","34","32","30","28","26","24","22","20","18","16","14","12","10","8","6","4","2"})</f>
        <v>0</v>
      </c>
      <c r="BU26" s="56">
        <f t="shared" si="46"/>
        <v>0</v>
      </c>
      <c r="BV26" s="57"/>
      <c r="BW26" s="64"/>
      <c r="BX26" s="47"/>
      <c r="BY26" s="47"/>
      <c r="BZ26" s="58"/>
      <c r="CA26" s="59">
        <f t="shared" si="21"/>
        <v>0</v>
      </c>
      <c r="CB26" s="59" t="str">
        <f>LOOKUP(CA26,{0,1,2,3,4,5,6,7,8,9,10,11,12,13,14,15,16,17,18,19,20,21,22,23,24,25},{"0","50","48","46","44","42","40","38","36","34","32","30","28","26","24","22","20","18","16","14","12","10","8","6","4","2"})</f>
        <v>0</v>
      </c>
      <c r="CC26" s="60">
        <f t="shared" si="47"/>
        <v>0</v>
      </c>
      <c r="CD26" s="50"/>
      <c r="CE26" s="51"/>
      <c r="CF26" s="53"/>
      <c r="CG26" s="53"/>
      <c r="CH26" s="53"/>
      <c r="CI26" s="51"/>
      <c r="CJ26" s="55">
        <f t="shared" si="22"/>
        <v>0</v>
      </c>
      <c r="CK26" s="55" t="str">
        <f>LOOKUP(CJ26,{0,1,2,3,4,5,6,7,8,9,10,11,12,13,14,15,16,17,18,19,20,21,22,23,24,25},{"0","50","48","46","44","42","40","38","36","34","32","30","28","26","24","22","20","18","16","14","12","10","8","6","4","2"})</f>
        <v>0</v>
      </c>
      <c r="CL26" s="53">
        <f t="shared" si="48"/>
        <v>0</v>
      </c>
      <c r="CM26" s="57"/>
      <c r="CN26" s="58"/>
      <c r="CO26" s="47"/>
      <c r="CP26" s="47"/>
      <c r="CQ26" s="47"/>
      <c r="CR26" s="58"/>
      <c r="CS26" s="59">
        <f t="shared" si="23"/>
        <v>0</v>
      </c>
      <c r="CT26" s="59" t="str">
        <f>LOOKUP(CS26,{0,1,2,3,4,5,6,7,8,9,10,11,12,13,14,15,16,17,18,19,20,21,22,23,24,25},{"0","50","48","46","44","42","40","38","36","34","32","30","28","26","24","22","20","18","16","14","12","10","8","6","4","2"})</f>
        <v>0</v>
      </c>
      <c r="CU26" s="47">
        <f t="shared" si="49"/>
        <v>0</v>
      </c>
      <c r="CV26" s="65"/>
      <c r="CW26" s="66"/>
      <c r="CX26" s="67"/>
      <c r="CY26" s="67"/>
      <c r="CZ26" s="67"/>
      <c r="DA26" s="66"/>
      <c r="DB26" s="68">
        <f t="shared" si="24"/>
        <v>0</v>
      </c>
      <c r="DC26" s="68" t="str">
        <f>LOOKUP(DB26,{0,1,2,3,4,5,6,7,8,9,10,11,12,13,14,15,16,17,18,19,20,21,22,23,24,25},{"0","50","48","46","44","42","40","38","36","34","32","30","28","26","24","22","20","18","16","14","12","10","8","6","4","2"})</f>
        <v>0</v>
      </c>
      <c r="DD26" s="67">
        <f t="shared" si="50"/>
        <v>0</v>
      </c>
      <c r="DE26" s="69"/>
      <c r="DF26" s="62"/>
      <c r="DG26" s="61"/>
      <c r="DH26" s="61"/>
      <c r="DI26" s="61"/>
      <c r="DJ26" s="62"/>
      <c r="DK26" s="70">
        <f t="shared" si="25"/>
        <v>0</v>
      </c>
      <c r="DL26" s="70" t="str">
        <f>LOOKUP(DK26,{0,1,2,3,4,5,6,7,8,9,10,11,12,13,14,15,16,17,18,19,20,21,22,23,24,25},{"0","50","48","46","44","42","40","38","36","34","32","30","28","26","24","22","20","18","16","14","12","10","8","6","4","2"})</f>
        <v>0</v>
      </c>
      <c r="DM26" s="61">
        <f t="shared" si="51"/>
        <v>0</v>
      </c>
    </row>
    <row r="27" spans="1:117" s="46" customFormat="1" ht="33.75" customHeight="1" x14ac:dyDescent="0.25">
      <c r="A27" s="177" t="s">
        <v>98</v>
      </c>
      <c r="B27" s="47">
        <v>25</v>
      </c>
      <c r="C27" s="175" t="s">
        <v>103</v>
      </c>
      <c r="D27" s="176" t="s">
        <v>104</v>
      </c>
      <c r="E27" s="175" t="s">
        <v>105</v>
      </c>
      <c r="F27" s="175" t="s">
        <v>104</v>
      </c>
      <c r="G27" s="48">
        <f t="shared" si="52"/>
        <v>0</v>
      </c>
      <c r="H27" s="49">
        <f t="shared" si="52"/>
        <v>0</v>
      </c>
      <c r="I27" s="48">
        <f t="shared" si="39"/>
        <v>0</v>
      </c>
      <c r="J27" s="194">
        <f t="shared" si="13"/>
        <v>0</v>
      </c>
      <c r="K27" s="189" t="s">
        <v>39</v>
      </c>
      <c r="L27" s="51" t="s">
        <v>39</v>
      </c>
      <c r="M27" s="52"/>
      <c r="N27" s="53"/>
      <c r="O27" s="53"/>
      <c r="P27" s="54"/>
      <c r="Q27" s="55">
        <f>IF(($P$3:$P$27)&gt;0,RANK(P27,$P$3:$P$27),0)</f>
        <v>0</v>
      </c>
      <c r="R27" s="55" t="str">
        <f>LOOKUP(Q27,{0,1,2,3,4,5,6,7,8,9,10,11,12,13,14,15,16,17,18,19,20,21,22,23,24,25},{"0","50","48","46","44","42","40","38","36","34","32","30","28","26","24","22","20","18","16","14","12","10","8","6","4","2"})</f>
        <v>0</v>
      </c>
      <c r="S27" s="56">
        <f t="shared" si="40"/>
        <v>0</v>
      </c>
      <c r="T27" s="57"/>
      <c r="U27" s="58"/>
      <c r="V27" s="74"/>
      <c r="W27" s="47"/>
      <c r="X27" s="47"/>
      <c r="Y27" s="58"/>
      <c r="Z27" s="59">
        <f t="shared" si="15"/>
        <v>0</v>
      </c>
      <c r="AA27" s="59" t="str">
        <f>LOOKUP(Z27,{0,1,2,3,4,5,6,7,8,9,10,11,12,13,14,15,16,17,18,19,20,21,22,23,24,25},{"0","50","48","46","44","42","40","38","36","34","32","30","28","26","24","22","20","18","16","14","12","10","8","6","4","2"})</f>
        <v>0</v>
      </c>
      <c r="AB27" s="60">
        <f t="shared" si="41"/>
        <v>0</v>
      </c>
      <c r="AC27" s="72" t="s">
        <v>39</v>
      </c>
      <c r="AD27" s="51"/>
      <c r="AE27" s="53"/>
      <c r="AF27" s="53"/>
      <c r="AG27" s="53"/>
      <c r="AH27" s="51"/>
      <c r="AI27" s="55">
        <f t="shared" si="16"/>
        <v>0</v>
      </c>
      <c r="AJ27" s="55" t="str">
        <f>LOOKUP(AI27,{0,1,2,3,4,5,6,7,8,9,10,11,12,13,14,15,16,17,18,19,20,21,22,23,24,25},{"0","50","48","46","44","42","40","38","36","34","32","30","28","26","24","22","20","18","16","14","12","10","8","6","4","2"})</f>
        <v>0</v>
      </c>
      <c r="AK27" s="56">
        <f t="shared" si="42"/>
        <v>0</v>
      </c>
      <c r="AL27" s="57"/>
      <c r="AM27" s="58"/>
      <c r="AN27" s="61"/>
      <c r="AO27" s="47"/>
      <c r="AP27" s="47"/>
      <c r="AQ27" s="58"/>
      <c r="AR27" s="59">
        <f t="shared" si="17"/>
        <v>0</v>
      </c>
      <c r="AS27" s="59" t="str">
        <f>LOOKUP(AR27,{0,1,2,3,4,5,6,7,8,9,10,11,12,13,14,15,16,17,18,19,20,21,22,23,24,25},{"0","50","48","46","44","42","40","38","36","34","32","30","28","26","24","22","20","18","16","14","12","10","8","6","4","2"})</f>
        <v>0</v>
      </c>
      <c r="AT27" s="60">
        <f t="shared" si="43"/>
        <v>0</v>
      </c>
      <c r="AU27" s="50"/>
      <c r="AV27" s="51"/>
      <c r="AW27" s="53"/>
      <c r="AX27" s="53"/>
      <c r="AY27" s="53"/>
      <c r="AZ27" s="51"/>
      <c r="BA27" s="55">
        <f t="shared" si="18"/>
        <v>0</v>
      </c>
      <c r="BB27" s="55" t="str">
        <f>LOOKUP(BA27,{0,1,2,3,4,5,6,7,8,9,10,11,12,13,14,15,16,17,18,19,20,21,22,23,24,25},{"0","50","48","46","44","42","40","38","36","34","32","30","28","26","24","22","20","18","16","14","12","10","8","6","4","2"})</f>
        <v>0</v>
      </c>
      <c r="BC27" s="56">
        <f t="shared" si="44"/>
        <v>0</v>
      </c>
      <c r="BD27" s="57"/>
      <c r="BE27" s="62"/>
      <c r="BF27" s="61"/>
      <c r="BG27" s="47"/>
      <c r="BH27" s="47"/>
      <c r="BI27" s="58"/>
      <c r="BJ27" s="59">
        <f t="shared" si="19"/>
        <v>0</v>
      </c>
      <c r="BK27" s="59" t="str">
        <f>LOOKUP(BJ27,{0,1,2,3,4,5,6,7,8,9,10,11,12,13,14,15,16,17,18,19,20,21,22,23,24,25},{"0","50","48","46","44","42","40","38","36","34","32","30","28","26","24","22","20","18","16","14","12","10","8","6","4","2"})</f>
        <v>0</v>
      </c>
      <c r="BL27" s="60">
        <f t="shared" si="45"/>
        <v>0</v>
      </c>
      <c r="BM27" s="50"/>
      <c r="BN27" s="51"/>
      <c r="BO27" s="53"/>
      <c r="BP27" s="53"/>
      <c r="BQ27" s="63"/>
      <c r="BR27" s="51"/>
      <c r="BS27" s="55">
        <f t="shared" si="20"/>
        <v>0</v>
      </c>
      <c r="BT27" s="55" t="str">
        <f>LOOKUP(BS27,{0,1,2,3,4,5,6,7,8,9,10,11,12,13,14,15,16,17,18,19,20,21,22,23,24,25},{"0","50","48","46","44","42","40","38","36","34","32","30","28","26","24","22","20","18","16","14","12","10","8","6","4","2"})</f>
        <v>0</v>
      </c>
      <c r="BU27" s="56">
        <f t="shared" si="46"/>
        <v>0</v>
      </c>
      <c r="BV27" s="57"/>
      <c r="BW27" s="64"/>
      <c r="BX27" s="47"/>
      <c r="BY27" s="47"/>
      <c r="BZ27" s="58"/>
      <c r="CA27" s="59">
        <f t="shared" si="21"/>
        <v>0</v>
      </c>
      <c r="CB27" s="59" t="str">
        <f>LOOKUP(CA27,{0,1,2,3,4,5,6,7,8,9,10,11,12,13,14,15,16,17,18,19,20,21,22,23,24,25},{"0","50","48","46","44","42","40","38","36","34","32","30","28","26","24","22","20","18","16","14","12","10","8","6","4","2"})</f>
        <v>0</v>
      </c>
      <c r="CC27" s="60">
        <f t="shared" si="47"/>
        <v>0</v>
      </c>
      <c r="CD27" s="50"/>
      <c r="CE27" s="51"/>
      <c r="CF27" s="53"/>
      <c r="CG27" s="53"/>
      <c r="CH27" s="53"/>
      <c r="CI27" s="51"/>
      <c r="CJ27" s="55">
        <f t="shared" si="22"/>
        <v>0</v>
      </c>
      <c r="CK27" s="55" t="str">
        <f>LOOKUP(CJ27,{0,1,2,3,4,5,6,7,8,9,10,11,12,13,14,15,16,17,18,19,20,21,22,23,24,25},{"0","50","48","46","44","42","40","38","36","34","32","30","28","26","24","22","20","18","16","14","12","10","8","6","4","2"})</f>
        <v>0</v>
      </c>
      <c r="CL27" s="53">
        <f t="shared" si="48"/>
        <v>0</v>
      </c>
      <c r="CM27" s="57"/>
      <c r="CN27" s="58"/>
      <c r="CO27" s="47"/>
      <c r="CP27" s="47"/>
      <c r="CQ27" s="47"/>
      <c r="CR27" s="58"/>
      <c r="CS27" s="59">
        <f t="shared" si="23"/>
        <v>0</v>
      </c>
      <c r="CT27" s="59" t="str">
        <f>LOOKUP(CS27,{0,1,2,3,4,5,6,7,8,9,10,11,12,13,14,15,16,17,18,19,20,21,22,23,24,25},{"0","50","48","46","44","42","40","38","36","34","32","30","28","26","24","22","20","18","16","14","12","10","8","6","4","2"})</f>
        <v>0</v>
      </c>
      <c r="CU27" s="47">
        <f t="shared" si="49"/>
        <v>0</v>
      </c>
      <c r="CV27" s="65"/>
      <c r="CW27" s="66"/>
      <c r="CX27" s="67"/>
      <c r="CY27" s="67"/>
      <c r="CZ27" s="67"/>
      <c r="DA27" s="66"/>
      <c r="DB27" s="68">
        <f t="shared" si="24"/>
        <v>0</v>
      </c>
      <c r="DC27" s="68" t="str">
        <f>LOOKUP(DB27,{0,1,2,3,4,5,6,7,8,9,10,11,12,13,14,15,16,17,18,19,20,21,22,23,24,25},{"0","50","48","46","44","42","40","38","36","34","32","30","28","26","24","22","20","18","16","14","12","10","8","6","4","2"})</f>
        <v>0</v>
      </c>
      <c r="DD27" s="67">
        <f t="shared" si="50"/>
        <v>0</v>
      </c>
      <c r="DE27" s="69"/>
      <c r="DF27" s="62"/>
      <c r="DG27" s="61"/>
      <c r="DH27" s="61"/>
      <c r="DI27" s="61"/>
      <c r="DJ27" s="62"/>
      <c r="DK27" s="70">
        <f t="shared" si="25"/>
        <v>0</v>
      </c>
      <c r="DL27" s="70" t="str">
        <f>LOOKUP(DK27,{0,1,2,3,4,5,6,7,8,9,10,11,12,13,14,15,16,17,18,19,20,21,22,23,24,25},{"0","50","48","46","44","42","40","38","36","34","32","30","28","26","24","22","20","18","16","14","12","10","8","6","4","2"})</f>
        <v>0</v>
      </c>
      <c r="DM27" s="61">
        <f t="shared" si="51"/>
        <v>0</v>
      </c>
    </row>
    <row r="28" spans="1:117" s="46" customFormat="1" ht="35.1" customHeight="1" x14ac:dyDescent="0.25">
      <c r="A28" s="177"/>
      <c r="B28" s="47"/>
      <c r="C28" s="170"/>
      <c r="D28" s="171"/>
      <c r="E28" s="170"/>
      <c r="F28" s="170"/>
      <c r="G28" s="48"/>
      <c r="H28" s="49"/>
      <c r="I28" s="48"/>
      <c r="J28" s="194"/>
      <c r="K28" s="189"/>
      <c r="L28" s="52"/>
      <c r="M28" s="52"/>
      <c r="N28" s="53"/>
      <c r="O28" s="53"/>
      <c r="P28" s="52"/>
      <c r="Q28" s="55"/>
      <c r="R28" s="55"/>
      <c r="S28" s="56"/>
      <c r="T28" s="57"/>
      <c r="U28" s="75"/>
      <c r="V28" s="74"/>
      <c r="W28" s="47"/>
      <c r="X28" s="47"/>
      <c r="Y28" s="75"/>
      <c r="Z28" s="59"/>
      <c r="AA28" s="59"/>
      <c r="AB28" s="60"/>
      <c r="AC28" s="50"/>
      <c r="AD28" s="52"/>
      <c r="AE28" s="53"/>
      <c r="AF28" s="53"/>
      <c r="AG28" s="53"/>
      <c r="AH28" s="52"/>
      <c r="AI28" s="55"/>
      <c r="AJ28" s="55"/>
      <c r="AK28" s="56"/>
      <c r="AL28" s="57"/>
      <c r="AM28" s="75"/>
      <c r="AN28" s="61"/>
      <c r="AO28" s="47"/>
      <c r="AP28" s="47"/>
      <c r="AQ28" s="75"/>
      <c r="AR28" s="59"/>
      <c r="AS28" s="59"/>
      <c r="AT28" s="60"/>
      <c r="AU28" s="50"/>
      <c r="AV28" s="52"/>
      <c r="AW28" s="53"/>
      <c r="AX28" s="53"/>
      <c r="AY28" s="53"/>
      <c r="AZ28" s="52"/>
      <c r="BA28" s="55"/>
      <c r="BB28" s="55"/>
      <c r="BC28" s="56"/>
      <c r="BD28" s="57"/>
      <c r="BE28" s="75"/>
      <c r="BF28" s="61"/>
      <c r="BG28" s="47"/>
      <c r="BH28" s="47"/>
      <c r="BI28" s="75"/>
      <c r="BJ28" s="59"/>
      <c r="BK28" s="59"/>
      <c r="BL28" s="60"/>
      <c r="BM28" s="50"/>
      <c r="BN28" s="52"/>
      <c r="BO28" s="53"/>
      <c r="BP28" s="53"/>
      <c r="BQ28" s="63"/>
      <c r="BR28" s="52"/>
      <c r="BS28" s="55"/>
      <c r="BT28" s="55"/>
      <c r="BU28" s="56"/>
      <c r="BV28" s="57"/>
      <c r="BW28" s="64"/>
      <c r="BX28" s="47"/>
      <c r="BY28" s="47"/>
      <c r="BZ28" s="75"/>
      <c r="CA28" s="59"/>
      <c r="CB28" s="59"/>
      <c r="CC28" s="60"/>
      <c r="CD28" s="50"/>
      <c r="CE28" s="52"/>
      <c r="CF28" s="53"/>
      <c r="CG28" s="53"/>
      <c r="CH28" s="53"/>
      <c r="CI28" s="52"/>
      <c r="CJ28" s="55"/>
      <c r="CK28" s="55"/>
      <c r="CL28" s="53"/>
      <c r="CM28" s="57"/>
      <c r="CN28" s="75"/>
      <c r="CO28" s="47"/>
      <c r="CP28" s="47"/>
      <c r="CQ28" s="47"/>
      <c r="CR28" s="75"/>
      <c r="CS28" s="59"/>
      <c r="CT28" s="59"/>
      <c r="CU28" s="47"/>
      <c r="CV28" s="65"/>
      <c r="CW28" s="76"/>
      <c r="CX28" s="67"/>
      <c r="CY28" s="67"/>
      <c r="CZ28" s="67"/>
      <c r="DA28" s="76"/>
      <c r="DB28" s="68"/>
      <c r="DC28" s="68"/>
      <c r="DD28" s="67"/>
      <c r="DE28" s="69"/>
      <c r="DF28" s="77"/>
      <c r="DG28" s="61"/>
      <c r="DH28" s="61"/>
      <c r="DI28" s="61"/>
      <c r="DJ28" s="77"/>
      <c r="DK28" s="70"/>
      <c r="DL28" s="70"/>
      <c r="DM28" s="61"/>
    </row>
    <row r="29" spans="1:117" s="78" customFormat="1" ht="18" customHeight="1" x14ac:dyDescent="0.2">
      <c r="A29" s="104"/>
      <c r="B29" s="79"/>
      <c r="C29" s="80"/>
      <c r="D29" s="79"/>
      <c r="E29" s="80"/>
      <c r="F29" s="79" t="s">
        <v>4</v>
      </c>
      <c r="G29" s="81">
        <f>SUM(O29,X29,AG29,AP29,AY29,BH29,BQ29,BY29,CH29)</f>
        <v>0</v>
      </c>
      <c r="H29" s="82">
        <f>SUM(P29,Y29,AH29,AQ29,AZ29,BI29,BR29,BZ29,CI29)</f>
        <v>0</v>
      </c>
      <c r="I29" s="82"/>
      <c r="J29" s="195"/>
      <c r="K29" s="191"/>
      <c r="L29" s="84"/>
      <c r="M29" s="84"/>
      <c r="N29" s="85"/>
      <c r="O29" s="85">
        <f>SUM(O3:O27)</f>
        <v>0</v>
      </c>
      <c r="P29" s="86">
        <f>SUM(P3:P25)</f>
        <v>0</v>
      </c>
      <c r="Q29" s="86"/>
      <c r="R29" s="86"/>
      <c r="S29" s="87"/>
      <c r="T29" s="88"/>
      <c r="U29" s="79"/>
      <c r="V29" s="89"/>
      <c r="W29" s="90"/>
      <c r="X29" s="90">
        <f>SUM(X3:X27)</f>
        <v>0</v>
      </c>
      <c r="Y29" s="91">
        <f>SUM(Y3:Y27)</f>
        <v>0</v>
      </c>
      <c r="Z29" s="91"/>
      <c r="AA29" s="91"/>
      <c r="AB29" s="92"/>
      <c r="AC29" s="83"/>
      <c r="AD29" s="84"/>
      <c r="AE29" s="85"/>
      <c r="AF29" s="85"/>
      <c r="AG29" s="85">
        <f>SUM(AG3:AG27)</f>
        <v>0</v>
      </c>
      <c r="AH29" s="86">
        <f>SUM(AH3:AH25)</f>
        <v>0</v>
      </c>
      <c r="AI29" s="86"/>
      <c r="AJ29" s="86"/>
      <c r="AK29" s="87"/>
      <c r="AL29" s="88"/>
      <c r="AM29" s="79"/>
      <c r="AN29" s="93"/>
      <c r="AO29" s="90"/>
      <c r="AP29" s="90">
        <f>SUM(AP3:AP27)</f>
        <v>0</v>
      </c>
      <c r="AQ29" s="91">
        <f>SUM(AQ3:AQ27)</f>
        <v>0</v>
      </c>
      <c r="AR29" s="91"/>
      <c r="AS29" s="91"/>
      <c r="AT29" s="92"/>
      <c r="AU29" s="83"/>
      <c r="AV29" s="84"/>
      <c r="AW29" s="85"/>
      <c r="AX29" s="85"/>
      <c r="AY29" s="85">
        <f>SUM(AY3:AY23)</f>
        <v>0</v>
      </c>
      <c r="AZ29" s="86">
        <f>SUM(AZ3:AZ27)</f>
        <v>0</v>
      </c>
      <c r="BA29" s="86"/>
      <c r="BB29" s="86"/>
      <c r="BC29" s="87"/>
      <c r="BD29" s="88"/>
      <c r="BE29" s="79"/>
      <c r="BF29" s="93"/>
      <c r="BG29" s="90"/>
      <c r="BH29" s="90">
        <f>SUM(BH3:BH22)</f>
        <v>0</v>
      </c>
      <c r="BI29" s="91">
        <f>SUM(BI3:BI27)</f>
        <v>0</v>
      </c>
      <c r="BJ29" s="91"/>
      <c r="BK29" s="91"/>
      <c r="BL29" s="92"/>
      <c r="BM29" s="83"/>
      <c r="BN29" s="84"/>
      <c r="BO29" s="85"/>
      <c r="BP29" s="85"/>
      <c r="BQ29" s="94">
        <f>SUM(BQ3:BQ28)</f>
        <v>0</v>
      </c>
      <c r="BR29" s="86">
        <f>SUM(BR3:BR27)</f>
        <v>0</v>
      </c>
      <c r="BS29" s="86"/>
      <c r="BT29" s="86"/>
      <c r="BU29" s="87"/>
      <c r="BV29" s="88"/>
      <c r="BW29" s="79"/>
      <c r="BX29" s="90"/>
      <c r="BY29" s="90">
        <f>SUM(BY3:BY27)</f>
        <v>0</v>
      </c>
      <c r="BZ29" s="91">
        <f>SUM(BZ3:BZ27)</f>
        <v>0</v>
      </c>
      <c r="CA29" s="91"/>
      <c r="CB29" s="91"/>
      <c r="CC29" s="92"/>
      <c r="CD29" s="83"/>
      <c r="CE29" s="84"/>
      <c r="CF29" s="85"/>
      <c r="CG29" s="85"/>
      <c r="CH29" s="85">
        <f>SUM(CH3:CH27)</f>
        <v>0</v>
      </c>
      <c r="CI29" s="86">
        <f>SUM(CI3:CI27)</f>
        <v>0</v>
      </c>
      <c r="CJ29" s="86"/>
      <c r="CK29" s="86"/>
      <c r="CL29" s="95"/>
      <c r="CM29" s="88"/>
      <c r="CN29" s="79"/>
      <c r="CO29" s="90"/>
      <c r="CP29" s="90"/>
      <c r="CQ29" s="90">
        <f>SUM(CQ3:CQ27)</f>
        <v>0</v>
      </c>
      <c r="CR29" s="91">
        <f>SUM(CR3:CR27)</f>
        <v>0</v>
      </c>
      <c r="CS29" s="91"/>
      <c r="CT29" s="91"/>
      <c r="CV29" s="96"/>
      <c r="CW29" s="97"/>
      <c r="CX29" s="98"/>
      <c r="CY29" s="98"/>
      <c r="CZ29" s="98">
        <f>SUM(CZ3:CZ27)</f>
        <v>0</v>
      </c>
      <c r="DA29" s="99">
        <f>SUM(DA3:DA27)</f>
        <v>0</v>
      </c>
      <c r="DB29" s="99"/>
      <c r="DC29" s="99"/>
      <c r="DD29" s="100"/>
      <c r="DE29" s="101"/>
      <c r="DF29" s="102"/>
      <c r="DG29" s="93"/>
      <c r="DH29" s="93"/>
      <c r="DI29" s="93">
        <f>SUM(DI3:DI27)</f>
        <v>0</v>
      </c>
      <c r="DJ29" s="103">
        <f>SUM(DJ3:DJ27)</f>
        <v>0</v>
      </c>
      <c r="DK29" s="103"/>
      <c r="DL29" s="103"/>
      <c r="DM29" s="104"/>
    </row>
    <row r="31" spans="1:117" ht="12.2" customHeight="1" x14ac:dyDescent="0.2">
      <c r="F31" s="106"/>
    </row>
    <row r="32" spans="1:117" x14ac:dyDescent="0.2">
      <c r="C32" s="286" t="s">
        <v>85</v>
      </c>
      <c r="D32" s="287"/>
      <c r="E32" s="287"/>
      <c r="F32" s="287"/>
      <c r="G32" s="287"/>
      <c r="H32" s="287"/>
      <c r="I32" s="287"/>
      <c r="J32" s="288"/>
    </row>
    <row r="33" spans="3:116" x14ac:dyDescent="0.2">
      <c r="C33" s="286" t="s">
        <v>86</v>
      </c>
      <c r="D33" s="287"/>
      <c r="E33" s="287"/>
      <c r="F33" s="287"/>
      <c r="G33" s="287"/>
      <c r="H33" s="287"/>
      <c r="I33" s="287"/>
      <c r="J33" s="288"/>
    </row>
    <row r="34" spans="3:116" x14ac:dyDescent="0.2">
      <c r="C34" s="286" t="s">
        <v>87</v>
      </c>
      <c r="D34" s="287"/>
      <c r="E34" s="287"/>
      <c r="F34" s="287"/>
      <c r="G34" s="287"/>
      <c r="H34" s="287"/>
      <c r="I34" s="287"/>
      <c r="J34" s="288"/>
    </row>
    <row r="35" spans="3:116" x14ac:dyDescent="0.2">
      <c r="C35" s="286" t="s">
        <v>88</v>
      </c>
      <c r="D35" s="287"/>
      <c r="E35" s="287"/>
      <c r="F35" s="287"/>
      <c r="G35" s="287"/>
      <c r="H35" s="287"/>
      <c r="I35" s="287"/>
      <c r="J35" s="288"/>
    </row>
    <row r="36" spans="3:116" x14ac:dyDescent="0.2">
      <c r="C36" s="286" t="s">
        <v>89</v>
      </c>
      <c r="D36" s="287"/>
      <c r="E36" s="287"/>
      <c r="F36" s="287"/>
      <c r="G36" s="287"/>
      <c r="H36" s="287"/>
      <c r="I36" s="287"/>
      <c r="J36" s="288"/>
    </row>
    <row r="37" spans="3:116" x14ac:dyDescent="0.2">
      <c r="C37" s="286"/>
      <c r="D37" s="287"/>
      <c r="E37" s="287"/>
      <c r="F37" s="287"/>
      <c r="G37" s="287"/>
      <c r="H37" s="287"/>
      <c r="I37" s="287"/>
      <c r="J37" s="288"/>
    </row>
    <row r="38" spans="3:116" x14ac:dyDescent="0.2">
      <c r="C38" s="291" t="s">
        <v>90</v>
      </c>
      <c r="D38" s="287"/>
      <c r="E38" s="287"/>
      <c r="F38" s="287"/>
      <c r="G38" s="287"/>
      <c r="H38" s="287"/>
      <c r="I38" s="287"/>
      <c r="J38" s="288"/>
    </row>
    <row r="39" spans="3:116" x14ac:dyDescent="0.2">
      <c r="C39" s="286"/>
      <c r="D39" s="287"/>
      <c r="E39" s="287"/>
      <c r="F39" s="287"/>
      <c r="G39" s="287"/>
      <c r="H39" s="287"/>
      <c r="I39" s="287"/>
      <c r="J39" s="288"/>
    </row>
    <row r="40" spans="3:116" ht="16.149999999999999" customHeight="1" x14ac:dyDescent="0.5">
      <c r="C40" s="286"/>
      <c r="D40" s="287"/>
      <c r="E40" s="287"/>
      <c r="F40" s="287"/>
      <c r="G40" s="287"/>
      <c r="H40" s="287"/>
      <c r="I40" s="287"/>
      <c r="J40" s="288"/>
      <c r="P40" s="111"/>
      <c r="Q40" s="111"/>
      <c r="R40" s="111"/>
      <c r="S40" s="112"/>
      <c r="Y40" s="111"/>
      <c r="Z40" s="111"/>
      <c r="AA40" s="111"/>
      <c r="AH40" s="111"/>
      <c r="AI40" s="111"/>
      <c r="AJ40" s="111"/>
      <c r="AK40" s="112"/>
      <c r="AQ40" s="111"/>
      <c r="AR40" s="111"/>
      <c r="AS40" s="111"/>
      <c r="AZ40" s="111"/>
      <c r="BA40" s="111"/>
      <c r="BB40" s="111"/>
      <c r="BC40" s="112"/>
      <c r="BI40" s="111"/>
      <c r="BJ40" s="111"/>
      <c r="BK40" s="111"/>
      <c r="BR40" s="111"/>
      <c r="BS40" s="111"/>
      <c r="BT40" s="111"/>
      <c r="BU40" s="112"/>
      <c r="BZ40" s="111"/>
      <c r="CA40" s="111"/>
      <c r="CB40" s="111"/>
      <c r="CI40" s="111"/>
      <c r="CJ40" s="111"/>
      <c r="CK40" s="111"/>
      <c r="CR40" s="111"/>
      <c r="CS40" s="111"/>
      <c r="CT40" s="111"/>
      <c r="DA40" s="111"/>
      <c r="DB40" s="111"/>
      <c r="DC40" s="111"/>
      <c r="DJ40" s="111"/>
      <c r="DK40" s="111"/>
      <c r="DL40" s="111"/>
    </row>
    <row r="41" spans="3:116" ht="16.149999999999999" customHeight="1" x14ac:dyDescent="0.5">
      <c r="C41" s="286" t="s">
        <v>91</v>
      </c>
      <c r="D41" s="287"/>
      <c r="E41" s="287"/>
      <c r="F41" s="287"/>
      <c r="G41" s="287"/>
      <c r="H41" s="287"/>
      <c r="I41" s="287"/>
      <c r="J41" s="288"/>
      <c r="P41" s="111"/>
      <c r="Q41" s="111"/>
      <c r="R41" s="111"/>
      <c r="S41" s="112"/>
      <c r="Y41" s="111"/>
      <c r="Z41" s="111"/>
      <c r="AA41" s="111"/>
      <c r="AH41" s="111"/>
      <c r="AI41" s="111"/>
      <c r="AJ41" s="111"/>
      <c r="AK41" s="112"/>
      <c r="AQ41" s="111"/>
      <c r="AR41" s="111"/>
      <c r="AS41" s="111"/>
      <c r="AZ41" s="111"/>
      <c r="BA41" s="111"/>
      <c r="BB41" s="111"/>
      <c r="BC41" s="112"/>
      <c r="BI41" s="111"/>
      <c r="BJ41" s="111"/>
      <c r="BK41" s="111"/>
      <c r="BR41" s="111"/>
      <c r="BS41" s="111"/>
      <c r="BT41" s="111"/>
      <c r="BU41" s="112"/>
      <c r="BZ41" s="111"/>
      <c r="CA41" s="111"/>
      <c r="CB41" s="111"/>
      <c r="CI41" s="111"/>
      <c r="CJ41" s="111"/>
      <c r="CK41" s="111"/>
      <c r="CR41" s="111"/>
      <c r="CS41" s="111"/>
      <c r="CT41" s="111"/>
      <c r="DA41" s="111"/>
      <c r="DB41" s="111"/>
      <c r="DC41" s="111"/>
      <c r="DJ41" s="111"/>
      <c r="DK41" s="111"/>
      <c r="DL41" s="111"/>
    </row>
    <row r="42" spans="3:116" ht="16.149999999999999" customHeight="1" x14ac:dyDescent="0.5">
      <c r="F42" s="111"/>
      <c r="P42" s="111"/>
      <c r="Q42" s="111"/>
      <c r="R42" s="111"/>
      <c r="S42" s="112"/>
      <c r="Y42" s="111"/>
      <c r="Z42" s="111"/>
      <c r="AA42" s="111"/>
      <c r="AH42" s="111"/>
      <c r="AI42" s="111"/>
      <c r="AJ42" s="111"/>
      <c r="AK42" s="112"/>
      <c r="AQ42" s="111"/>
      <c r="AR42" s="111"/>
      <c r="AS42" s="111"/>
      <c r="AZ42" s="111"/>
      <c r="BA42" s="111"/>
      <c r="BB42" s="111"/>
      <c r="BC42" s="112"/>
      <c r="BI42" s="111"/>
      <c r="BJ42" s="111"/>
      <c r="BK42" s="111"/>
      <c r="BR42" s="111"/>
      <c r="BS42" s="111"/>
      <c r="BT42" s="111"/>
      <c r="BU42" s="112"/>
      <c r="BZ42" s="111"/>
      <c r="CA42" s="111"/>
      <c r="CB42" s="111"/>
      <c r="CI42" s="111"/>
      <c r="CJ42" s="111"/>
      <c r="CK42" s="111"/>
      <c r="CR42" s="111"/>
      <c r="CS42" s="111"/>
      <c r="CT42" s="111"/>
      <c r="DA42" s="111"/>
      <c r="DB42" s="111"/>
      <c r="DC42" s="111"/>
      <c r="DJ42" s="111"/>
      <c r="DK42" s="111"/>
      <c r="DL42" s="111"/>
    </row>
    <row r="43" spans="3:116" ht="16.149999999999999" customHeight="1" x14ac:dyDescent="0.5">
      <c r="F43" s="111"/>
      <c r="P43" s="111"/>
      <c r="Q43" s="111"/>
      <c r="R43" s="111"/>
      <c r="S43" s="112"/>
      <c r="Y43" s="111"/>
      <c r="Z43" s="111"/>
      <c r="AA43" s="111"/>
      <c r="AH43" s="111"/>
      <c r="AI43" s="111"/>
      <c r="AJ43" s="111"/>
      <c r="AK43" s="112"/>
      <c r="AQ43" s="111"/>
      <c r="AR43" s="111"/>
      <c r="AS43" s="111"/>
      <c r="AZ43" s="111"/>
      <c r="BA43" s="111"/>
      <c r="BB43" s="111"/>
      <c r="BC43" s="112"/>
      <c r="BI43" s="111"/>
      <c r="BJ43" s="111"/>
      <c r="BK43" s="111"/>
      <c r="BR43" s="111"/>
      <c r="BS43" s="111"/>
      <c r="BT43" s="111"/>
      <c r="BU43" s="112"/>
      <c r="BZ43" s="111"/>
      <c r="CA43" s="111"/>
      <c r="CB43" s="111"/>
      <c r="CI43" s="111"/>
      <c r="CJ43" s="111"/>
      <c r="CK43" s="111"/>
      <c r="CR43" s="111"/>
      <c r="CS43" s="111"/>
      <c r="CT43" s="111"/>
      <c r="DA43" s="111"/>
      <c r="DB43" s="111"/>
      <c r="DC43" s="111"/>
      <c r="DJ43" s="111"/>
      <c r="DK43" s="111"/>
      <c r="DL43" s="111"/>
    </row>
    <row r="44" spans="3:116" ht="16.149999999999999" customHeight="1" x14ac:dyDescent="0.5">
      <c r="F44" s="111"/>
      <c r="P44" s="111"/>
      <c r="Q44" s="111"/>
      <c r="R44" s="111"/>
      <c r="S44" s="112"/>
      <c r="Y44" s="111"/>
      <c r="Z44" s="111"/>
      <c r="AA44" s="111"/>
      <c r="AH44" s="111"/>
      <c r="AI44" s="111"/>
      <c r="AJ44" s="111"/>
      <c r="AK44" s="112"/>
      <c r="AQ44" s="111"/>
      <c r="AR44" s="111"/>
      <c r="AS44" s="111"/>
      <c r="AZ44" s="111"/>
      <c r="BA44" s="111"/>
      <c r="BB44" s="111"/>
      <c r="BC44" s="112"/>
      <c r="BI44" s="111"/>
      <c r="BJ44" s="111"/>
      <c r="BK44" s="111"/>
      <c r="BR44" s="111"/>
      <c r="BS44" s="111"/>
      <c r="BT44" s="111"/>
      <c r="BU44" s="112"/>
      <c r="BZ44" s="111"/>
      <c r="CA44" s="111"/>
      <c r="CB44" s="111"/>
      <c r="CI44" s="111"/>
      <c r="CJ44" s="111"/>
      <c r="CK44" s="111"/>
      <c r="CR44" s="111"/>
      <c r="CS44" s="111"/>
      <c r="CT44" s="111"/>
      <c r="DA44" s="111"/>
      <c r="DB44" s="111"/>
      <c r="DC44" s="111"/>
      <c r="DJ44" s="111"/>
      <c r="DK44" s="111"/>
      <c r="DL44" s="111"/>
    </row>
    <row r="45" spans="3:116" ht="16.149999999999999" customHeight="1" x14ac:dyDescent="0.5">
      <c r="F45" s="111"/>
      <c r="P45" s="111"/>
      <c r="Q45" s="111"/>
      <c r="R45" s="111"/>
      <c r="S45" s="112"/>
      <c r="Y45" s="111"/>
      <c r="Z45" s="111"/>
      <c r="AA45" s="111"/>
      <c r="AH45" s="111"/>
      <c r="AI45" s="111"/>
      <c r="AJ45" s="111"/>
      <c r="AK45" s="112"/>
      <c r="AQ45" s="111"/>
      <c r="AR45" s="111"/>
      <c r="AS45" s="111"/>
      <c r="AZ45" s="111"/>
      <c r="BA45" s="111"/>
      <c r="BB45" s="111"/>
      <c r="BC45" s="112"/>
      <c r="BI45" s="111"/>
      <c r="BJ45" s="111"/>
      <c r="BK45" s="111"/>
      <c r="BR45" s="111"/>
      <c r="BS45" s="111"/>
      <c r="BT45" s="111"/>
      <c r="BU45" s="112"/>
      <c r="BZ45" s="111"/>
      <c r="CA45" s="111"/>
      <c r="CB45" s="111"/>
      <c r="CI45" s="111"/>
      <c r="CJ45" s="111"/>
      <c r="CK45" s="111"/>
      <c r="CR45" s="111"/>
      <c r="CS45" s="111"/>
      <c r="CT45" s="111"/>
      <c r="DA45" s="111"/>
      <c r="DB45" s="111"/>
      <c r="DC45" s="111"/>
      <c r="DJ45" s="111"/>
      <c r="DK45" s="111"/>
      <c r="DL45" s="111"/>
    </row>
    <row r="46" spans="3:116" ht="16.149999999999999" customHeight="1" x14ac:dyDescent="0.5">
      <c r="F46" s="111"/>
      <c r="P46" s="111"/>
      <c r="Q46" s="111"/>
      <c r="R46" s="111"/>
      <c r="S46" s="112"/>
      <c r="Y46" s="111"/>
      <c r="Z46" s="111"/>
      <c r="AA46" s="111"/>
      <c r="AH46" s="111"/>
      <c r="AI46" s="111"/>
      <c r="AJ46" s="111"/>
      <c r="AK46" s="112"/>
      <c r="AQ46" s="111"/>
      <c r="AR46" s="111"/>
      <c r="AS46" s="111"/>
      <c r="AZ46" s="111"/>
      <c r="BA46" s="111"/>
      <c r="BB46" s="111"/>
      <c r="BC46" s="112"/>
      <c r="BI46" s="111"/>
      <c r="BJ46" s="111"/>
      <c r="BK46" s="111"/>
      <c r="BR46" s="111"/>
      <c r="BS46" s="111"/>
      <c r="BT46" s="111"/>
      <c r="BU46" s="112"/>
      <c r="BZ46" s="111"/>
      <c r="CA46" s="111"/>
      <c r="CB46" s="111"/>
      <c r="CI46" s="111"/>
      <c r="CJ46" s="111"/>
      <c r="CK46" s="111"/>
      <c r="CR46" s="111"/>
      <c r="CS46" s="111"/>
      <c r="CT46" s="111"/>
      <c r="DA46" s="111"/>
      <c r="DB46" s="111"/>
      <c r="DC46" s="111"/>
      <c r="DJ46" s="111"/>
      <c r="DK46" s="111"/>
      <c r="DL46" s="111"/>
    </row>
    <row r="47" spans="3:116" ht="16.149999999999999" customHeight="1" x14ac:dyDescent="0.5">
      <c r="F47" s="111"/>
      <c r="P47" s="111"/>
      <c r="Q47" s="111"/>
      <c r="R47" s="111"/>
      <c r="S47" s="112"/>
      <c r="Y47" s="111"/>
      <c r="Z47" s="111"/>
      <c r="AA47" s="111"/>
      <c r="AH47" s="111"/>
      <c r="AI47" s="111"/>
      <c r="AJ47" s="111"/>
      <c r="AK47" s="112"/>
      <c r="AQ47" s="111"/>
      <c r="AR47" s="111"/>
      <c r="AS47" s="111"/>
      <c r="AZ47" s="111"/>
      <c r="BA47" s="111"/>
      <c r="BB47" s="111"/>
      <c r="BC47" s="112"/>
      <c r="BI47" s="111"/>
      <c r="BJ47" s="111"/>
      <c r="BK47" s="111"/>
      <c r="BR47" s="111"/>
      <c r="BS47" s="111"/>
      <c r="BT47" s="111"/>
      <c r="BU47" s="112"/>
      <c r="BZ47" s="111"/>
      <c r="CA47" s="111"/>
      <c r="CB47" s="111"/>
      <c r="CI47" s="111"/>
      <c r="CJ47" s="111"/>
      <c r="CK47" s="111"/>
      <c r="CR47" s="111"/>
      <c r="CS47" s="111"/>
      <c r="CT47" s="111"/>
      <c r="DA47" s="111"/>
      <c r="DB47" s="111"/>
      <c r="DC47" s="111"/>
      <c r="DJ47" s="111"/>
      <c r="DK47" s="111"/>
      <c r="DL47" s="111"/>
    </row>
    <row r="48" spans="3:116" ht="33.75" x14ac:dyDescent="0.5">
      <c r="C48" s="80"/>
      <c r="D48" s="78"/>
      <c r="F48" s="111"/>
    </row>
    <row r="49" spans="6:6" ht="33.75" x14ac:dyDescent="0.5">
      <c r="F49" s="111"/>
    </row>
    <row r="50" spans="6:6" ht="33.75" x14ac:dyDescent="0.5">
      <c r="F50" s="111"/>
    </row>
    <row r="51" spans="6:6" ht="33.75" x14ac:dyDescent="0.5">
      <c r="F51" s="111"/>
    </row>
    <row r="52" spans="6:6" ht="33.75" x14ac:dyDescent="0.5">
      <c r="F52" s="111"/>
    </row>
    <row r="53" spans="6:6" ht="33.75" x14ac:dyDescent="0.5">
      <c r="F53" s="111"/>
    </row>
    <row r="54" spans="6:6" ht="33.75" x14ac:dyDescent="0.5">
      <c r="F54" s="111"/>
    </row>
    <row r="55" spans="6:6" ht="33.75" x14ac:dyDescent="0.5">
      <c r="F55" s="111"/>
    </row>
  </sheetData>
  <mergeCells count="25">
    <mergeCell ref="C41:J41"/>
    <mergeCell ref="C35:J35"/>
    <mergeCell ref="C36:J36"/>
    <mergeCell ref="C37:J37"/>
    <mergeCell ref="C38:J38"/>
    <mergeCell ref="C39:J39"/>
    <mergeCell ref="C40:J40"/>
    <mergeCell ref="CM1:CU1"/>
    <mergeCell ref="CV1:DD1"/>
    <mergeCell ref="DE1:DM1"/>
    <mergeCell ref="C32:J32"/>
    <mergeCell ref="C33:J33"/>
    <mergeCell ref="BV1:CC1"/>
    <mergeCell ref="CD1:CL1"/>
    <mergeCell ref="C34:J34"/>
    <mergeCell ref="AL1:AT1"/>
    <mergeCell ref="AU1:BC1"/>
    <mergeCell ref="BD1:BL1"/>
    <mergeCell ref="BM1:BU1"/>
    <mergeCell ref="AC1:AK1"/>
    <mergeCell ref="A1:A2"/>
    <mergeCell ref="B1:B2"/>
    <mergeCell ref="C1:F2"/>
    <mergeCell ref="K1:S1"/>
    <mergeCell ref="T1:AB1"/>
  </mergeCells>
  <conditionalFormatting sqref="L21:M21">
    <cfRule type="top10" dxfId="303" priority="48" stopIfTrue="1" rank="1"/>
  </conditionalFormatting>
  <conditionalFormatting sqref="L22:M27">
    <cfRule type="top10" dxfId="302" priority="33" stopIfTrue="1" rank="1"/>
  </conditionalFormatting>
  <conditionalFormatting sqref="L28:M28 L3:M20">
    <cfRule type="top10" dxfId="301" priority="59" stopIfTrue="1" rank="1"/>
  </conditionalFormatting>
  <conditionalFormatting sqref="U21">
    <cfRule type="top10" dxfId="300" priority="49" stopIfTrue="1" rank="1"/>
  </conditionalFormatting>
  <conditionalFormatting sqref="U22:U27">
    <cfRule type="top10" dxfId="299" priority="34" stopIfTrue="1" rank="1"/>
  </conditionalFormatting>
  <conditionalFormatting sqref="U28 U3:U20">
    <cfRule type="top10" dxfId="298" priority="60" stopIfTrue="1" rank="1"/>
  </conditionalFormatting>
  <conditionalFormatting sqref="V21">
    <cfRule type="top10" dxfId="297" priority="53" stopIfTrue="1" rank="1"/>
  </conditionalFormatting>
  <conditionalFormatting sqref="V22:V27">
    <cfRule type="top10" dxfId="296" priority="38" stopIfTrue="1" rank="1"/>
  </conditionalFormatting>
  <conditionalFormatting sqref="V28 V3:V20">
    <cfRule type="top10" dxfId="295" priority="68" stopIfTrue="1" rank="1"/>
  </conditionalFormatting>
  <conditionalFormatting sqref="AD21">
    <cfRule type="top10" dxfId="294" priority="50" stopIfTrue="1" rank="1"/>
  </conditionalFormatting>
  <conditionalFormatting sqref="AD22:AD27">
    <cfRule type="top10" dxfId="293" priority="35" stopIfTrue="1" rank="1"/>
  </conditionalFormatting>
  <conditionalFormatting sqref="AD28 AD3:AD20">
    <cfRule type="top10" dxfId="292" priority="61" stopIfTrue="1" rank="1"/>
  </conditionalFormatting>
  <conditionalFormatting sqref="AE21">
    <cfRule type="top10" dxfId="291" priority="54" stopIfTrue="1" rank="1"/>
  </conditionalFormatting>
  <conditionalFormatting sqref="AE22:AE27">
    <cfRule type="top10" dxfId="290" priority="39" stopIfTrue="1" rank="1"/>
  </conditionalFormatting>
  <conditionalFormatting sqref="AE28 AE3:AE20">
    <cfRule type="top10" dxfId="289" priority="69" stopIfTrue="1" rank="1"/>
  </conditionalFormatting>
  <conditionalFormatting sqref="AM21">
    <cfRule type="top10" dxfId="288" priority="51" stopIfTrue="1" rank="1"/>
  </conditionalFormatting>
  <conditionalFormatting sqref="AM22:AM27">
    <cfRule type="top10" dxfId="287" priority="36" stopIfTrue="1" rank="1"/>
  </conditionalFormatting>
  <conditionalFormatting sqref="AM28 AM3:AM20">
    <cfRule type="top10" dxfId="286" priority="62" stopIfTrue="1" rank="1"/>
  </conditionalFormatting>
  <conditionalFormatting sqref="AN21">
    <cfRule type="top10" dxfId="285" priority="43" stopIfTrue="1" rank="1"/>
  </conditionalFormatting>
  <conditionalFormatting sqref="AN22:AN27">
    <cfRule type="top10" dxfId="284" priority="28" stopIfTrue="1" rank="1"/>
  </conditionalFormatting>
  <conditionalFormatting sqref="AN28 AN3:AN20">
    <cfRule type="top10" dxfId="283" priority="58" stopIfTrue="1" rank="1"/>
  </conditionalFormatting>
  <conditionalFormatting sqref="AV3:AV20">
    <cfRule type="top10" dxfId="282" priority="70" stopIfTrue="1" rank="1"/>
  </conditionalFormatting>
  <conditionalFormatting sqref="AV21">
    <cfRule type="top10" dxfId="281" priority="47" stopIfTrue="1" rank="1"/>
  </conditionalFormatting>
  <conditionalFormatting sqref="AV22:AV27">
    <cfRule type="top10" dxfId="280" priority="32" stopIfTrue="1" rank="1"/>
  </conditionalFormatting>
  <conditionalFormatting sqref="AV28">
    <cfRule type="top10" dxfId="279" priority="63" stopIfTrue="1" rank="1"/>
  </conditionalFormatting>
  <conditionalFormatting sqref="AW21">
    <cfRule type="top10" dxfId="278" priority="42" stopIfTrue="1" rank="1"/>
  </conditionalFormatting>
  <conditionalFormatting sqref="AW22:AW27">
    <cfRule type="top10" dxfId="277" priority="27" stopIfTrue="1" rank="1"/>
  </conditionalFormatting>
  <conditionalFormatting sqref="AW28 AW3:AW20">
    <cfRule type="top10" dxfId="276" priority="57" stopIfTrue="1" rank="1"/>
  </conditionalFormatting>
  <conditionalFormatting sqref="BE3:BE20">
    <cfRule type="top10" dxfId="275" priority="71" stopIfTrue="1" rank="1"/>
  </conditionalFormatting>
  <conditionalFormatting sqref="BE21">
    <cfRule type="top10" dxfId="274" priority="46" stopIfTrue="1" rank="1"/>
  </conditionalFormatting>
  <conditionalFormatting sqref="BE22:BE27">
    <cfRule type="top10" dxfId="273" priority="31" stopIfTrue="1" rank="1"/>
  </conditionalFormatting>
  <conditionalFormatting sqref="BE28">
    <cfRule type="top10" dxfId="272" priority="64" stopIfTrue="1" rank="1"/>
  </conditionalFormatting>
  <conditionalFormatting sqref="BF21">
    <cfRule type="top10" dxfId="271" priority="41" stopIfTrue="1" rank="1"/>
  </conditionalFormatting>
  <conditionalFormatting sqref="BF22:BF27">
    <cfRule type="top10" dxfId="270" priority="26" stopIfTrue="1" rank="1"/>
  </conditionalFormatting>
  <conditionalFormatting sqref="BF28 BF3:BF20">
    <cfRule type="top10" dxfId="269" priority="56" stopIfTrue="1" rank="1"/>
  </conditionalFormatting>
  <conditionalFormatting sqref="BN3:BN20">
    <cfRule type="top10" dxfId="268" priority="72" stopIfTrue="1" rank="1"/>
  </conditionalFormatting>
  <conditionalFormatting sqref="BN21">
    <cfRule type="top10" dxfId="267" priority="45" stopIfTrue="1" rank="1"/>
  </conditionalFormatting>
  <conditionalFormatting sqref="BN22:BN27">
    <cfRule type="top10" dxfId="266" priority="30" stopIfTrue="1" rank="1"/>
  </conditionalFormatting>
  <conditionalFormatting sqref="BN28">
    <cfRule type="top10" dxfId="265" priority="65" stopIfTrue="1" rank="1"/>
  </conditionalFormatting>
  <conditionalFormatting sqref="BP21">
    <cfRule type="top10" dxfId="264" priority="8" stopIfTrue="1" rank="1"/>
  </conditionalFormatting>
  <conditionalFormatting sqref="BP22:BP27">
    <cfRule type="top10" dxfId="263" priority="7" stopIfTrue="1" rank="1"/>
  </conditionalFormatting>
  <conditionalFormatting sqref="BP28 BP3:BP20">
    <cfRule type="top10" dxfId="262" priority="9" stopIfTrue="1" rank="1"/>
  </conditionalFormatting>
  <conditionalFormatting sqref="BQ21">
    <cfRule type="top10" dxfId="261" priority="23" stopIfTrue="1" rank="1"/>
  </conditionalFormatting>
  <conditionalFormatting sqref="BQ22:BQ27">
    <cfRule type="top10" dxfId="260" priority="22" stopIfTrue="1" rank="1"/>
  </conditionalFormatting>
  <conditionalFormatting sqref="BQ28 BQ3:BQ20">
    <cfRule type="top10" dxfId="259" priority="24" stopIfTrue="1" rank="1"/>
  </conditionalFormatting>
  <conditionalFormatting sqref="BW21">
    <cfRule type="top10" dxfId="258" priority="52" stopIfTrue="1" rank="1"/>
  </conditionalFormatting>
  <conditionalFormatting sqref="BW22:BW27">
    <cfRule type="top10" dxfId="257" priority="37" stopIfTrue="1" rank="1"/>
  </conditionalFormatting>
  <conditionalFormatting sqref="BW28 BW3:BW20">
    <cfRule type="top10" dxfId="256" priority="66" stopIfTrue="1" rank="1"/>
  </conditionalFormatting>
  <conditionalFormatting sqref="CE3:CE20">
    <cfRule type="top10" dxfId="255" priority="73" stopIfTrue="1" rank="1"/>
  </conditionalFormatting>
  <conditionalFormatting sqref="CE21">
    <cfRule type="top10" dxfId="254" priority="44" stopIfTrue="1" rank="1"/>
  </conditionalFormatting>
  <conditionalFormatting sqref="CE22:CE27">
    <cfRule type="top10" dxfId="253" priority="29" stopIfTrue="1" rank="1"/>
  </conditionalFormatting>
  <conditionalFormatting sqref="CE28">
    <cfRule type="top10" dxfId="252" priority="67" stopIfTrue="1" rank="1"/>
  </conditionalFormatting>
  <conditionalFormatting sqref="CF21">
    <cfRule type="top10" dxfId="251" priority="40" stopIfTrue="1" rank="1"/>
  </conditionalFormatting>
  <conditionalFormatting sqref="CF22:CF27">
    <cfRule type="top10" dxfId="250" priority="25" stopIfTrue="1" rank="1"/>
  </conditionalFormatting>
  <conditionalFormatting sqref="CF28 CF3:CF20">
    <cfRule type="top10" dxfId="249" priority="55" stopIfTrue="1" rank="1"/>
  </conditionalFormatting>
  <conditionalFormatting sqref="CN3:CN20">
    <cfRule type="top10" dxfId="248" priority="74" stopIfTrue="1" rank="1"/>
  </conditionalFormatting>
  <conditionalFormatting sqref="CN21">
    <cfRule type="top10" dxfId="247" priority="19" stopIfTrue="1" rank="1"/>
  </conditionalFormatting>
  <conditionalFormatting sqref="CN22:CN27">
    <cfRule type="top10" dxfId="246" priority="17" stopIfTrue="1" rank="1"/>
  </conditionalFormatting>
  <conditionalFormatting sqref="CN28">
    <cfRule type="top10" dxfId="245" priority="21" stopIfTrue="1" rank="1"/>
  </conditionalFormatting>
  <conditionalFormatting sqref="CO21">
    <cfRule type="top10" dxfId="244" priority="18" stopIfTrue="1" rank="1"/>
  </conditionalFormatting>
  <conditionalFormatting sqref="CO22:CO27">
    <cfRule type="top10" dxfId="243" priority="16" stopIfTrue="1" rank="1"/>
  </conditionalFormatting>
  <conditionalFormatting sqref="CO28 CO3:CO20">
    <cfRule type="top10" dxfId="242" priority="20" stopIfTrue="1" rank="1"/>
  </conditionalFormatting>
  <conditionalFormatting sqref="CW3:CW20">
    <cfRule type="top10" dxfId="241" priority="75" stopIfTrue="1" rank="1"/>
  </conditionalFormatting>
  <conditionalFormatting sqref="CW21">
    <cfRule type="top10" dxfId="240" priority="13" stopIfTrue="1" rank="1"/>
  </conditionalFormatting>
  <conditionalFormatting sqref="CW22:CW27">
    <cfRule type="top10" dxfId="239" priority="11" stopIfTrue="1" rank="1"/>
  </conditionalFormatting>
  <conditionalFormatting sqref="CW28">
    <cfRule type="top10" dxfId="238" priority="15" stopIfTrue="1" rank="1"/>
  </conditionalFormatting>
  <conditionalFormatting sqref="CX21">
    <cfRule type="top10" dxfId="237" priority="12" stopIfTrue="1" rank="1"/>
  </conditionalFormatting>
  <conditionalFormatting sqref="CX22:CX27">
    <cfRule type="top10" dxfId="236" priority="10" stopIfTrue="1" rank="1"/>
  </conditionalFormatting>
  <conditionalFormatting sqref="CX28 CX3:CX20">
    <cfRule type="top10" dxfId="235" priority="14" stopIfTrue="1" rank="1"/>
  </conditionalFormatting>
  <conditionalFormatting sqref="DF3:DF20">
    <cfRule type="top10" dxfId="234" priority="76" stopIfTrue="1" rank="1"/>
  </conditionalFormatting>
  <conditionalFormatting sqref="DF21">
    <cfRule type="top10" dxfId="233" priority="4" stopIfTrue="1" rank="1"/>
  </conditionalFormatting>
  <conditionalFormatting sqref="DF22:DF27">
    <cfRule type="top10" dxfId="232" priority="2" stopIfTrue="1" rank="1"/>
  </conditionalFormatting>
  <conditionalFormatting sqref="DF28">
    <cfRule type="top10" dxfId="231" priority="6" stopIfTrue="1" rank="1"/>
  </conditionalFormatting>
  <conditionalFormatting sqref="DG21">
    <cfRule type="top10" dxfId="230" priority="3" stopIfTrue="1" rank="1"/>
  </conditionalFormatting>
  <conditionalFormatting sqref="DG22:DG27">
    <cfRule type="top10" dxfId="229" priority="1" stopIfTrue="1" rank="1"/>
  </conditionalFormatting>
  <conditionalFormatting sqref="DG28 DG3:DG20">
    <cfRule type="top10" dxfId="228" priority="5" stopIfTrue="1" rank="1"/>
  </conditionalFormatting>
  <pageMargins left="1.75" right="0.25" top="0.5" bottom="0.5" header="0.3" footer="0.3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1508-E47D-415F-A2CF-7BE64CA449CC}">
  <sheetPr>
    <tabColor theme="2" tint="-0.499984740745262"/>
    <pageSetUpPr fitToPage="1"/>
  </sheetPr>
  <dimension ref="A1:L58"/>
  <sheetViews>
    <sheetView zoomScale="91" zoomScaleNormal="91" workbookViewId="0">
      <pane ySplit="4" topLeftCell="A34" activePane="bottomLeft" state="frozen"/>
      <selection pane="bottomLeft" activeCell="N59" sqref="A39:N59"/>
    </sheetView>
  </sheetViews>
  <sheetFormatPr defaultColWidth="8.85546875" defaultRowHeight="15" x14ac:dyDescent="0.25"/>
  <cols>
    <col min="1" max="1" width="6.5703125" style="1" customWidth="1"/>
    <col min="2" max="2" width="8.85546875" style="1"/>
    <col min="3" max="3" width="12.42578125" style="1" customWidth="1"/>
    <col min="4" max="4" width="9.140625" style="1" customWidth="1"/>
    <col min="5" max="10" width="8.85546875" style="1"/>
    <col min="11" max="11" width="8.85546875" style="218"/>
    <col min="12" max="12" width="11" style="1" customWidth="1"/>
    <col min="13" max="16384" width="8.85546875" style="1"/>
  </cols>
  <sheetData>
    <row r="1" spans="1:12" ht="30" customHeight="1" x14ac:dyDescent="0.25">
      <c r="A1" s="197"/>
      <c r="B1" s="113"/>
      <c r="C1" s="114" t="s">
        <v>7</v>
      </c>
      <c r="D1" s="114" t="s">
        <v>92</v>
      </c>
      <c r="E1" s="113"/>
      <c r="F1" s="113"/>
      <c r="G1" s="314" t="s">
        <v>170</v>
      </c>
      <c r="H1" s="314"/>
      <c r="I1" s="314"/>
      <c r="J1" s="314"/>
      <c r="K1" s="314"/>
      <c r="L1" s="240"/>
    </row>
    <row r="2" spans="1:12" ht="15" customHeight="1" x14ac:dyDescent="0.25">
      <c r="A2" s="197"/>
      <c r="B2" s="113"/>
      <c r="C2" s="115">
        <v>50</v>
      </c>
      <c r="D2" s="115">
        <v>10</v>
      </c>
      <c r="E2" s="113"/>
      <c r="F2" s="113"/>
      <c r="G2" s="314"/>
      <c r="H2" s="314"/>
      <c r="I2" s="314"/>
      <c r="J2" s="314"/>
      <c r="K2" s="314"/>
      <c r="L2" s="240"/>
    </row>
    <row r="3" spans="1:12" ht="15" customHeight="1" x14ac:dyDescent="0.25">
      <c r="A3" s="197"/>
      <c r="B3" s="292" t="s">
        <v>93</v>
      </c>
      <c r="C3" s="293"/>
      <c r="D3" s="293"/>
      <c r="E3" s="294"/>
      <c r="F3" s="246"/>
      <c r="G3" s="314"/>
      <c r="H3" s="314"/>
      <c r="I3" s="314"/>
      <c r="J3" s="314"/>
      <c r="K3" s="314"/>
      <c r="L3" s="241">
        <v>0.1</v>
      </c>
    </row>
    <row r="4" spans="1:12" ht="30" x14ac:dyDescent="0.25">
      <c r="A4" s="220" t="s">
        <v>152</v>
      </c>
      <c r="B4" s="250" t="s">
        <v>151</v>
      </c>
      <c r="C4" s="250" t="s">
        <v>95</v>
      </c>
      <c r="D4" s="251">
        <v>0.6</v>
      </c>
      <c r="E4" s="252">
        <v>0.4</v>
      </c>
      <c r="F4" s="252">
        <v>0.4</v>
      </c>
      <c r="G4" s="252">
        <v>0.2</v>
      </c>
      <c r="H4" s="252">
        <v>0.22</v>
      </c>
      <c r="I4" s="252">
        <v>0.1</v>
      </c>
      <c r="J4" s="251">
        <v>0.13</v>
      </c>
      <c r="K4" s="253" t="s">
        <v>153</v>
      </c>
      <c r="L4" s="254" t="s">
        <v>172</v>
      </c>
    </row>
    <row r="5" spans="1:12" ht="13.15" customHeight="1" x14ac:dyDescent="0.25">
      <c r="A5" s="217">
        <v>1</v>
      </c>
      <c r="B5" s="122">
        <v>1</v>
      </c>
      <c r="C5" s="123">
        <f>($C$2-$D$2)*A5</f>
        <v>40</v>
      </c>
      <c r="D5" s="123">
        <f>(C5*$D$4)</f>
        <v>24</v>
      </c>
      <c r="E5" s="123">
        <f>(C5*$E$4)</f>
        <v>16</v>
      </c>
      <c r="F5" s="123"/>
      <c r="G5" s="123">
        <f>(C5*$G$4)</f>
        <v>8</v>
      </c>
      <c r="H5" s="123">
        <f>(C5*$H$4)</f>
        <v>8.8000000000000007</v>
      </c>
      <c r="I5" s="123">
        <f>(C5*$I$4)</f>
        <v>4</v>
      </c>
      <c r="J5" s="123">
        <f>(C5*$J$4)</f>
        <v>5.2</v>
      </c>
      <c r="K5" s="238"/>
      <c r="L5" s="239"/>
    </row>
    <row r="6" spans="1:12" hidden="1" x14ac:dyDescent="0.25">
      <c r="A6" s="217">
        <v>1</v>
      </c>
      <c r="B6" s="122">
        <v>2</v>
      </c>
      <c r="C6" s="123">
        <f>(C2)*(B6)-(70)</f>
        <v>30</v>
      </c>
      <c r="D6" s="123">
        <f>(C6*$D$4)</f>
        <v>18</v>
      </c>
      <c r="E6" s="123">
        <f>(C6*$E$4)</f>
        <v>12</v>
      </c>
      <c r="F6" s="123"/>
      <c r="G6" s="123">
        <f>(C6*$G$4)</f>
        <v>6</v>
      </c>
      <c r="H6" s="123">
        <f>(C6*$H$4)</f>
        <v>6.6</v>
      </c>
      <c r="I6" s="123">
        <f>(C6*$I$4)</f>
        <v>3</v>
      </c>
      <c r="J6" s="123">
        <f>(C6*$J$4)</f>
        <v>3.9000000000000004</v>
      </c>
      <c r="K6" s="237"/>
      <c r="L6" s="236"/>
    </row>
    <row r="7" spans="1:12" ht="5.25" customHeight="1" x14ac:dyDescent="0.25">
      <c r="A7" s="217">
        <v>2</v>
      </c>
      <c r="B7" s="122">
        <v>3</v>
      </c>
      <c r="C7" s="123">
        <f>($C2)*(B7)-(70)</f>
        <v>80</v>
      </c>
      <c r="D7" s="123">
        <f t="shared" ref="D7:D38" si="0">(C7*$D$4)</f>
        <v>48</v>
      </c>
      <c r="E7" s="123">
        <f t="shared" ref="E7:E38" si="1">(C7*$E$4)</f>
        <v>32</v>
      </c>
      <c r="F7" s="123"/>
      <c r="G7" s="123">
        <f t="shared" ref="G7:G38" si="2">(C7*$G$4)</f>
        <v>16</v>
      </c>
      <c r="H7" s="123">
        <f t="shared" ref="H7:H38" si="3">(C7*$H$4)</f>
        <v>17.600000000000001</v>
      </c>
      <c r="I7" s="123">
        <f t="shared" ref="I7:I38" si="4">(C7*$I$4)</f>
        <v>8</v>
      </c>
      <c r="J7" s="123">
        <f t="shared" ref="J7:J38" si="5">(C7*$J$4)</f>
        <v>10.4</v>
      </c>
      <c r="K7" s="238"/>
      <c r="L7" s="239"/>
    </row>
    <row r="8" spans="1:12" x14ac:dyDescent="0.25">
      <c r="A8" s="221">
        <f>D2*B8</f>
        <v>40</v>
      </c>
      <c r="B8" s="124">
        <v>4</v>
      </c>
      <c r="C8" s="263">
        <f>($C2)*(B8)-(60)</f>
        <v>140</v>
      </c>
      <c r="D8" s="261">
        <f>(C8*$D$4)</f>
        <v>84</v>
      </c>
      <c r="E8" s="126">
        <f>(C8*$E$4)</f>
        <v>56</v>
      </c>
      <c r="F8" s="123"/>
      <c r="G8" s="123">
        <f t="shared" si="2"/>
        <v>28</v>
      </c>
      <c r="H8" s="123">
        <f t="shared" si="3"/>
        <v>30.8</v>
      </c>
      <c r="I8" s="123">
        <f t="shared" si="4"/>
        <v>14</v>
      </c>
      <c r="J8" s="123">
        <f t="shared" si="5"/>
        <v>18.2</v>
      </c>
      <c r="K8" s="266">
        <f>SUM(D8:E8)</f>
        <v>140</v>
      </c>
      <c r="L8" s="267">
        <f>(L3*C8)</f>
        <v>14</v>
      </c>
    </row>
    <row r="9" spans="1:12" x14ac:dyDescent="0.25">
      <c r="A9" s="221">
        <f>D2*B9</f>
        <v>50</v>
      </c>
      <c r="B9" s="124">
        <v>5</v>
      </c>
      <c r="C9" s="263">
        <f>($C2)*(B9)-(60)</f>
        <v>190</v>
      </c>
      <c r="D9" s="261">
        <f t="shared" si="0"/>
        <v>114</v>
      </c>
      <c r="E9" s="126">
        <f t="shared" si="1"/>
        <v>76</v>
      </c>
      <c r="F9" s="123"/>
      <c r="G9" s="123">
        <f t="shared" si="2"/>
        <v>38</v>
      </c>
      <c r="H9" s="123">
        <f t="shared" si="3"/>
        <v>41.8</v>
      </c>
      <c r="I9" s="123">
        <f t="shared" si="4"/>
        <v>19</v>
      </c>
      <c r="J9" s="123">
        <f t="shared" si="5"/>
        <v>24.7</v>
      </c>
      <c r="K9" s="266">
        <f>SUM(D9:E9)</f>
        <v>190</v>
      </c>
      <c r="L9" s="267">
        <f>(L3*C9)</f>
        <v>19</v>
      </c>
    </row>
    <row r="10" spans="1:12" x14ac:dyDescent="0.25">
      <c r="A10" s="221">
        <f>D2*B10</f>
        <v>60</v>
      </c>
      <c r="B10" s="124">
        <v>6</v>
      </c>
      <c r="C10" s="263">
        <f>($C2)*(B10)-(60)</f>
        <v>240</v>
      </c>
      <c r="D10" s="261">
        <f t="shared" si="0"/>
        <v>144</v>
      </c>
      <c r="E10" s="126">
        <f t="shared" si="1"/>
        <v>96</v>
      </c>
      <c r="F10" s="123"/>
      <c r="G10" s="123">
        <f t="shared" si="2"/>
        <v>48</v>
      </c>
      <c r="H10" s="123">
        <f t="shared" si="3"/>
        <v>52.8</v>
      </c>
      <c r="I10" s="123">
        <f t="shared" si="4"/>
        <v>24</v>
      </c>
      <c r="J10" s="123">
        <f t="shared" si="5"/>
        <v>31.200000000000003</v>
      </c>
      <c r="K10" s="266">
        <f t="shared" ref="K10:K12" si="6">SUM(D10:E10)</f>
        <v>240</v>
      </c>
      <c r="L10" s="267">
        <f>(L3*C10)</f>
        <v>24</v>
      </c>
    </row>
    <row r="11" spans="1:12" x14ac:dyDescent="0.25">
      <c r="A11" s="221">
        <f>D2*B11</f>
        <v>70</v>
      </c>
      <c r="B11" s="124">
        <v>7</v>
      </c>
      <c r="C11" s="263">
        <f>($C2)*(B11)-(60)</f>
        <v>290</v>
      </c>
      <c r="D11" s="261">
        <f t="shared" si="0"/>
        <v>174</v>
      </c>
      <c r="E11" s="126">
        <f t="shared" si="1"/>
        <v>116</v>
      </c>
      <c r="F11" s="123"/>
      <c r="G11" s="123">
        <f t="shared" si="2"/>
        <v>58</v>
      </c>
      <c r="H11" s="123">
        <f t="shared" si="3"/>
        <v>63.8</v>
      </c>
      <c r="I11" s="123">
        <f t="shared" si="4"/>
        <v>29</v>
      </c>
      <c r="J11" s="123">
        <f t="shared" si="5"/>
        <v>37.700000000000003</v>
      </c>
      <c r="K11" s="266">
        <f>SUM(D11:E11)</f>
        <v>290</v>
      </c>
      <c r="L11" s="267">
        <f>(L3*C11)</f>
        <v>29</v>
      </c>
    </row>
    <row r="12" spans="1:12" x14ac:dyDescent="0.25">
      <c r="A12" s="221">
        <f>D2*B12</f>
        <v>80</v>
      </c>
      <c r="B12" s="242">
        <v>8</v>
      </c>
      <c r="C12" s="263">
        <f>($C2)*(B12)-(60)</f>
        <v>340</v>
      </c>
      <c r="D12" s="262">
        <f>(C12*$D$4)</f>
        <v>204</v>
      </c>
      <c r="E12" s="243">
        <f>(C12*$E$4)</f>
        <v>136</v>
      </c>
      <c r="F12" s="247"/>
      <c r="G12" s="247">
        <f t="shared" si="2"/>
        <v>68</v>
      </c>
      <c r="H12" s="247">
        <f t="shared" si="3"/>
        <v>74.8</v>
      </c>
      <c r="I12" s="247">
        <f t="shared" si="4"/>
        <v>34</v>
      </c>
      <c r="J12" s="247">
        <f t="shared" si="5"/>
        <v>44.2</v>
      </c>
      <c r="K12" s="268">
        <f t="shared" si="6"/>
        <v>340</v>
      </c>
      <c r="L12" s="269">
        <f>(L3*C12)</f>
        <v>34</v>
      </c>
    </row>
    <row r="13" spans="1:12" x14ac:dyDescent="0.25">
      <c r="A13" s="221"/>
      <c r="B13" s="122"/>
      <c r="C13" s="123"/>
      <c r="D13" s="123"/>
      <c r="E13" s="123"/>
      <c r="F13" s="249"/>
      <c r="G13" s="249"/>
      <c r="H13" s="249"/>
      <c r="I13" s="249"/>
      <c r="J13" s="249"/>
      <c r="K13" s="256"/>
      <c r="L13" s="257"/>
    </row>
    <row r="14" spans="1:12" ht="30.75" thickBot="1" x14ac:dyDescent="0.3">
      <c r="A14" s="221"/>
      <c r="B14" s="250" t="s">
        <v>151</v>
      </c>
      <c r="C14" s="250" t="s">
        <v>95</v>
      </c>
      <c r="D14" s="251">
        <v>0.6</v>
      </c>
      <c r="E14" s="252">
        <v>0.35</v>
      </c>
      <c r="F14" s="252">
        <v>0.4</v>
      </c>
      <c r="G14" s="252">
        <v>0.2</v>
      </c>
      <c r="H14" s="252">
        <v>0.25</v>
      </c>
      <c r="I14" s="252">
        <v>0.1</v>
      </c>
      <c r="J14" s="251">
        <v>0.15</v>
      </c>
      <c r="K14" s="253" t="s">
        <v>153</v>
      </c>
      <c r="L14" s="254" t="s">
        <v>172</v>
      </c>
    </row>
    <row r="15" spans="1:12" ht="15.75" thickTop="1" x14ac:dyDescent="0.25">
      <c r="A15" s="221">
        <f>D2*B15</f>
        <v>90</v>
      </c>
      <c r="B15" s="244">
        <v>9</v>
      </c>
      <c r="C15" s="265">
        <f>($C2)*(B15)-(60)</f>
        <v>390</v>
      </c>
      <c r="D15" s="264">
        <f t="shared" ref="D15:D20" si="7">(C15*$D$14)</f>
        <v>234</v>
      </c>
      <c r="E15" s="248">
        <f>(C15*$E$4)</f>
        <v>156</v>
      </c>
      <c r="F15" s="248"/>
      <c r="G15" s="248">
        <f t="shared" si="2"/>
        <v>78</v>
      </c>
      <c r="H15" s="245">
        <f t="shared" ref="H15:H20" si="8">(C15*$H$14)</f>
        <v>97.5</v>
      </c>
      <c r="I15" s="248">
        <f t="shared" si="4"/>
        <v>39</v>
      </c>
      <c r="J15" s="245">
        <f t="shared" ref="J15:J20" si="9">(C15*$J$14)</f>
        <v>58.5</v>
      </c>
      <c r="K15" s="270">
        <f>SUM(D15+H15+J15)</f>
        <v>390</v>
      </c>
      <c r="L15" s="271">
        <f>(L3*C15)</f>
        <v>39</v>
      </c>
    </row>
    <row r="16" spans="1:12" x14ac:dyDescent="0.25">
      <c r="A16" s="221">
        <f>D2*10</f>
        <v>100</v>
      </c>
      <c r="B16" s="124">
        <v>10</v>
      </c>
      <c r="C16" s="263">
        <f>(C2)*(B16)-(60)</f>
        <v>440</v>
      </c>
      <c r="D16" s="261">
        <f t="shared" si="7"/>
        <v>264</v>
      </c>
      <c r="E16" s="123">
        <f t="shared" si="1"/>
        <v>176</v>
      </c>
      <c r="F16" s="123"/>
      <c r="G16" s="123">
        <f t="shared" si="2"/>
        <v>88</v>
      </c>
      <c r="H16" s="126">
        <f t="shared" si="8"/>
        <v>110</v>
      </c>
      <c r="I16" s="123">
        <f t="shared" si="4"/>
        <v>44</v>
      </c>
      <c r="J16" s="126">
        <f t="shared" si="9"/>
        <v>66</v>
      </c>
      <c r="K16" s="266">
        <f t="shared" ref="K16:K18" si="10">SUM(D16+H16+J16)</f>
        <v>440</v>
      </c>
      <c r="L16" s="267">
        <f>(L3*C16)</f>
        <v>44</v>
      </c>
    </row>
    <row r="17" spans="1:12" x14ac:dyDescent="0.25">
      <c r="A17" s="221">
        <f>10*B17</f>
        <v>110</v>
      </c>
      <c r="B17" s="124">
        <v>11</v>
      </c>
      <c r="C17" s="263">
        <f>(C2)*(B17)-(60)</f>
        <v>490</v>
      </c>
      <c r="D17" s="261">
        <f t="shared" si="7"/>
        <v>294</v>
      </c>
      <c r="E17" s="123">
        <f t="shared" si="1"/>
        <v>196</v>
      </c>
      <c r="F17" s="123"/>
      <c r="G17" s="123">
        <f t="shared" si="2"/>
        <v>98</v>
      </c>
      <c r="H17" s="126">
        <f t="shared" si="8"/>
        <v>122.5</v>
      </c>
      <c r="I17" s="123">
        <f t="shared" si="4"/>
        <v>49</v>
      </c>
      <c r="J17" s="126">
        <f t="shared" si="9"/>
        <v>73.5</v>
      </c>
      <c r="K17" s="266">
        <f t="shared" si="10"/>
        <v>490</v>
      </c>
      <c r="L17" s="267">
        <f>(L3*C17)</f>
        <v>49</v>
      </c>
    </row>
    <row r="18" spans="1:12" x14ac:dyDescent="0.25">
      <c r="A18" s="221">
        <f t="shared" ref="A18:A34" si="11">10*B18</f>
        <v>120</v>
      </c>
      <c r="B18" s="124">
        <v>12</v>
      </c>
      <c r="C18" s="263">
        <f>(C2)*(B18)-(60)</f>
        <v>540</v>
      </c>
      <c r="D18" s="261">
        <f t="shared" si="7"/>
        <v>324</v>
      </c>
      <c r="E18" s="123">
        <f t="shared" si="1"/>
        <v>216</v>
      </c>
      <c r="F18" s="123"/>
      <c r="G18" s="123">
        <f t="shared" si="2"/>
        <v>108</v>
      </c>
      <c r="H18" s="126">
        <f t="shared" si="8"/>
        <v>135</v>
      </c>
      <c r="I18" s="123">
        <f t="shared" si="4"/>
        <v>54</v>
      </c>
      <c r="J18" s="126">
        <f t="shared" si="9"/>
        <v>81</v>
      </c>
      <c r="K18" s="266">
        <f t="shared" si="10"/>
        <v>540</v>
      </c>
      <c r="L18" s="267">
        <f>(L3*C18)</f>
        <v>54</v>
      </c>
    </row>
    <row r="19" spans="1:12" x14ac:dyDescent="0.25">
      <c r="A19" s="221">
        <f t="shared" si="11"/>
        <v>130</v>
      </c>
      <c r="B19" s="124">
        <v>13</v>
      </c>
      <c r="C19" s="263">
        <f>(C2)*(B19)-(60)</f>
        <v>590</v>
      </c>
      <c r="D19" s="261">
        <f t="shared" si="7"/>
        <v>354</v>
      </c>
      <c r="E19" s="123">
        <f t="shared" si="1"/>
        <v>236</v>
      </c>
      <c r="F19" s="123"/>
      <c r="G19" s="123">
        <f t="shared" si="2"/>
        <v>118</v>
      </c>
      <c r="H19" s="126">
        <f t="shared" si="8"/>
        <v>147.5</v>
      </c>
      <c r="I19" s="123">
        <f t="shared" si="4"/>
        <v>59</v>
      </c>
      <c r="J19" s="126">
        <f t="shared" si="9"/>
        <v>88.5</v>
      </c>
      <c r="K19" s="266">
        <f>SUM(D19+H19+J19)</f>
        <v>590</v>
      </c>
      <c r="L19" s="267">
        <f>(L3*C19)</f>
        <v>59</v>
      </c>
    </row>
    <row r="20" spans="1:12" x14ac:dyDescent="0.25">
      <c r="A20" s="221">
        <f t="shared" si="11"/>
        <v>140</v>
      </c>
      <c r="B20" s="242">
        <v>14</v>
      </c>
      <c r="C20" s="263">
        <f>(C2)*(B20)-(60)</f>
        <v>640</v>
      </c>
      <c r="D20" s="262">
        <f t="shared" si="7"/>
        <v>384</v>
      </c>
      <c r="E20" s="247">
        <f t="shared" si="1"/>
        <v>256</v>
      </c>
      <c r="F20" s="247"/>
      <c r="G20" s="247">
        <f t="shared" si="2"/>
        <v>128</v>
      </c>
      <c r="H20" s="243">
        <f t="shared" si="8"/>
        <v>160</v>
      </c>
      <c r="I20" s="247">
        <f t="shared" si="4"/>
        <v>64</v>
      </c>
      <c r="J20" s="243">
        <f t="shared" si="9"/>
        <v>96</v>
      </c>
      <c r="K20" s="268">
        <f>SUM(D20+H20+J20)</f>
        <v>640</v>
      </c>
      <c r="L20" s="269">
        <f>(L3*C20)</f>
        <v>64</v>
      </c>
    </row>
    <row r="21" spans="1:12" x14ac:dyDescent="0.25">
      <c r="A21" s="221"/>
      <c r="B21" s="258"/>
      <c r="C21" s="247"/>
      <c r="D21" s="247"/>
      <c r="E21" s="247"/>
      <c r="F21" s="247"/>
      <c r="G21" s="247"/>
      <c r="H21" s="247"/>
      <c r="I21" s="247"/>
      <c r="J21" s="247"/>
      <c r="K21" s="259"/>
      <c r="L21" s="260"/>
    </row>
    <row r="22" spans="1:12" ht="30.75" thickBot="1" x14ac:dyDescent="0.3">
      <c r="A22" s="221"/>
      <c r="B22" s="250" t="s">
        <v>151</v>
      </c>
      <c r="C22" s="250" t="s">
        <v>95</v>
      </c>
      <c r="D22" s="251">
        <v>0.55000000000000004</v>
      </c>
      <c r="E22" s="252">
        <v>0.35</v>
      </c>
      <c r="F22" s="252">
        <v>0.2</v>
      </c>
      <c r="G22" s="252">
        <v>0.15</v>
      </c>
      <c r="H22" s="252">
        <v>0.1</v>
      </c>
      <c r="I22" s="252">
        <v>0.1</v>
      </c>
      <c r="J22" s="251">
        <v>0.05</v>
      </c>
      <c r="K22" s="255" t="s">
        <v>153</v>
      </c>
      <c r="L22" s="254" t="s">
        <v>172</v>
      </c>
    </row>
    <row r="23" spans="1:12" ht="15.75" thickTop="1" x14ac:dyDescent="0.25">
      <c r="A23" s="221">
        <f t="shared" si="11"/>
        <v>150</v>
      </c>
      <c r="B23" s="244">
        <v>15</v>
      </c>
      <c r="C23" s="265">
        <f>(C2)*(B23)-(60)</f>
        <v>690</v>
      </c>
      <c r="D23" s="264">
        <f>(C23*$D$22)</f>
        <v>379.50000000000006</v>
      </c>
      <c r="E23" s="248">
        <f t="shared" si="1"/>
        <v>276</v>
      </c>
      <c r="F23" s="245">
        <f>(C23*$F$22)</f>
        <v>138</v>
      </c>
      <c r="G23" s="245">
        <f>(C23*$G$22)</f>
        <v>103.5</v>
      </c>
      <c r="H23" s="245">
        <f>(C23*$H$22)</f>
        <v>69</v>
      </c>
      <c r="I23" s="248">
        <f>(C23*$I$22)</f>
        <v>69</v>
      </c>
      <c r="J23" s="248">
        <f>(C23*$J$22)</f>
        <v>34.5</v>
      </c>
      <c r="K23" s="270">
        <f>SUM(D23+F23+G23+H23)</f>
        <v>690</v>
      </c>
      <c r="L23" s="271">
        <f>(L3*C23)</f>
        <v>69</v>
      </c>
    </row>
    <row r="24" spans="1:12" x14ac:dyDescent="0.25">
      <c r="A24" s="221">
        <f t="shared" si="11"/>
        <v>160</v>
      </c>
      <c r="B24" s="124">
        <v>16</v>
      </c>
      <c r="C24" s="263">
        <f>(C2)*(B24)-(60)</f>
        <v>740</v>
      </c>
      <c r="D24" s="261">
        <f>(C24*$D$22)</f>
        <v>407.00000000000006</v>
      </c>
      <c r="E24" s="123">
        <f t="shared" si="1"/>
        <v>296</v>
      </c>
      <c r="F24" s="126">
        <f>(C24*$F$22)</f>
        <v>148</v>
      </c>
      <c r="G24" s="126">
        <f>(C24*$G$22)</f>
        <v>111</v>
      </c>
      <c r="H24" s="126">
        <f>(C24*$H$22)</f>
        <v>74</v>
      </c>
      <c r="I24" s="123">
        <f>(C24*$I$22)</f>
        <v>74</v>
      </c>
      <c r="J24" s="123">
        <f>(C24*$J$22)</f>
        <v>37</v>
      </c>
      <c r="K24" s="266">
        <f>SUM(D24+F24+G24+H24)</f>
        <v>740</v>
      </c>
      <c r="L24" s="267">
        <f>(L3*C24)</f>
        <v>74</v>
      </c>
    </row>
    <row r="25" spans="1:12" x14ac:dyDescent="0.25">
      <c r="A25" s="221">
        <f t="shared" si="11"/>
        <v>170</v>
      </c>
      <c r="B25" s="124">
        <v>17</v>
      </c>
      <c r="C25" s="263">
        <f>(C2)*(B25)-(60)</f>
        <v>790</v>
      </c>
      <c r="D25" s="261">
        <f>(C25*$D$22)</f>
        <v>434.50000000000006</v>
      </c>
      <c r="E25" s="123">
        <f t="shared" si="1"/>
        <v>316</v>
      </c>
      <c r="F25" s="126">
        <f t="shared" ref="F25:F34" si="12">(C25*$F$22)</f>
        <v>158</v>
      </c>
      <c r="G25" s="126">
        <f>(C25*$G$22)</f>
        <v>118.5</v>
      </c>
      <c r="H25" s="126">
        <f t="shared" ref="H25:H34" si="13">(C25*$H$22)</f>
        <v>79</v>
      </c>
      <c r="I25" s="123">
        <f t="shared" ref="I25:I33" si="14">(C25*$I$22)</f>
        <v>79</v>
      </c>
      <c r="J25" s="123">
        <f t="shared" ref="J25:J33" si="15">(C25*$J$22)</f>
        <v>39.5</v>
      </c>
      <c r="K25" s="266">
        <f t="shared" ref="K25:K34" si="16">SUM(D25+F25+G25+H25)</f>
        <v>790</v>
      </c>
      <c r="L25" s="267">
        <f>(L3*C25)</f>
        <v>79</v>
      </c>
    </row>
    <row r="26" spans="1:12" x14ac:dyDescent="0.25">
      <c r="A26" s="221">
        <f t="shared" si="11"/>
        <v>180</v>
      </c>
      <c r="B26" s="124">
        <v>18</v>
      </c>
      <c r="C26" s="263">
        <f>(C2)*(B26)-(60)</f>
        <v>840</v>
      </c>
      <c r="D26" s="261">
        <f t="shared" ref="D26:D33" si="17">(C26*$D$22)</f>
        <v>462.00000000000006</v>
      </c>
      <c r="E26" s="123">
        <f t="shared" si="1"/>
        <v>336</v>
      </c>
      <c r="F26" s="126">
        <f t="shared" si="12"/>
        <v>168</v>
      </c>
      <c r="G26" s="126">
        <f t="shared" ref="G26:G34" si="18">(C26*$G$22)</f>
        <v>126</v>
      </c>
      <c r="H26" s="126">
        <f t="shared" si="13"/>
        <v>84</v>
      </c>
      <c r="I26" s="123">
        <f t="shared" si="14"/>
        <v>84</v>
      </c>
      <c r="J26" s="123">
        <f t="shared" si="15"/>
        <v>42</v>
      </c>
      <c r="K26" s="266">
        <f t="shared" si="16"/>
        <v>840</v>
      </c>
      <c r="L26" s="267">
        <f>(L3*C26)</f>
        <v>84</v>
      </c>
    </row>
    <row r="27" spans="1:12" x14ac:dyDescent="0.25">
      <c r="A27" s="221">
        <f t="shared" si="11"/>
        <v>190</v>
      </c>
      <c r="B27" s="124">
        <v>19</v>
      </c>
      <c r="C27" s="263">
        <f>(C2)*(B27)-(60)</f>
        <v>890</v>
      </c>
      <c r="D27" s="261">
        <f t="shared" si="17"/>
        <v>489.50000000000006</v>
      </c>
      <c r="E27" s="123">
        <f t="shared" si="1"/>
        <v>356</v>
      </c>
      <c r="F27" s="126">
        <f t="shared" si="12"/>
        <v>178</v>
      </c>
      <c r="G27" s="126">
        <f t="shared" si="18"/>
        <v>133.5</v>
      </c>
      <c r="H27" s="126">
        <f t="shared" si="13"/>
        <v>89</v>
      </c>
      <c r="I27" s="123">
        <f t="shared" si="14"/>
        <v>89</v>
      </c>
      <c r="J27" s="123">
        <f t="shared" si="15"/>
        <v>44.5</v>
      </c>
      <c r="K27" s="266">
        <f t="shared" si="16"/>
        <v>890</v>
      </c>
      <c r="L27" s="267">
        <f>(L3*C27)</f>
        <v>89</v>
      </c>
    </row>
    <row r="28" spans="1:12" x14ac:dyDescent="0.25">
      <c r="A28" s="221">
        <f t="shared" si="11"/>
        <v>200</v>
      </c>
      <c r="B28" s="124">
        <v>20</v>
      </c>
      <c r="C28" s="263">
        <f>(C2)*(B28)-(60)</f>
        <v>940</v>
      </c>
      <c r="D28" s="261">
        <f t="shared" si="17"/>
        <v>517</v>
      </c>
      <c r="E28" s="123">
        <f t="shared" si="1"/>
        <v>376</v>
      </c>
      <c r="F28" s="126">
        <f t="shared" si="12"/>
        <v>188</v>
      </c>
      <c r="G28" s="126">
        <f t="shared" si="18"/>
        <v>141</v>
      </c>
      <c r="H28" s="126">
        <f>(C28*$H$22)</f>
        <v>94</v>
      </c>
      <c r="I28" s="123">
        <f t="shared" si="14"/>
        <v>94</v>
      </c>
      <c r="J28" s="123">
        <f t="shared" si="15"/>
        <v>47</v>
      </c>
      <c r="K28" s="266">
        <f t="shared" si="16"/>
        <v>940</v>
      </c>
      <c r="L28" s="267">
        <f>(L3*C28)</f>
        <v>94</v>
      </c>
    </row>
    <row r="29" spans="1:12" x14ac:dyDescent="0.25">
      <c r="A29" s="221">
        <f t="shared" si="11"/>
        <v>210</v>
      </c>
      <c r="B29" s="124">
        <v>21</v>
      </c>
      <c r="C29" s="263">
        <f>(C2)*(B29)-(60)</f>
        <v>990</v>
      </c>
      <c r="D29" s="261">
        <f>(C29*$D$22)</f>
        <v>544.5</v>
      </c>
      <c r="E29" s="123">
        <f t="shared" si="1"/>
        <v>396</v>
      </c>
      <c r="F29" s="126">
        <f t="shared" si="12"/>
        <v>198</v>
      </c>
      <c r="G29" s="126">
        <f t="shared" si="18"/>
        <v>148.5</v>
      </c>
      <c r="H29" s="126">
        <f t="shared" si="13"/>
        <v>99</v>
      </c>
      <c r="I29" s="123">
        <f t="shared" si="14"/>
        <v>99</v>
      </c>
      <c r="J29" s="123">
        <f t="shared" si="15"/>
        <v>49.5</v>
      </c>
      <c r="K29" s="266">
        <f t="shared" si="16"/>
        <v>990</v>
      </c>
      <c r="L29" s="267">
        <f>(L3*C29)</f>
        <v>99</v>
      </c>
    </row>
    <row r="30" spans="1:12" x14ac:dyDescent="0.25">
      <c r="A30" s="221">
        <f t="shared" si="11"/>
        <v>220</v>
      </c>
      <c r="B30" s="124">
        <v>22</v>
      </c>
      <c r="C30" s="263">
        <f>(C2)*(B30)-(60)</f>
        <v>1040</v>
      </c>
      <c r="D30" s="261">
        <f t="shared" si="17"/>
        <v>572</v>
      </c>
      <c r="E30" s="123">
        <f t="shared" si="1"/>
        <v>416</v>
      </c>
      <c r="F30" s="126">
        <f t="shared" si="12"/>
        <v>208</v>
      </c>
      <c r="G30" s="126">
        <f t="shared" si="18"/>
        <v>156</v>
      </c>
      <c r="H30" s="126">
        <f t="shared" si="13"/>
        <v>104</v>
      </c>
      <c r="I30" s="123">
        <f t="shared" si="14"/>
        <v>104</v>
      </c>
      <c r="J30" s="123">
        <f t="shared" si="15"/>
        <v>52</v>
      </c>
      <c r="K30" s="266">
        <f>SUM(D30+F30+G30+H30)</f>
        <v>1040</v>
      </c>
      <c r="L30" s="267">
        <f>(L3*C30)</f>
        <v>104</v>
      </c>
    </row>
    <row r="31" spans="1:12" x14ac:dyDescent="0.25">
      <c r="A31" s="221">
        <f t="shared" si="11"/>
        <v>230</v>
      </c>
      <c r="B31" s="124">
        <v>23</v>
      </c>
      <c r="C31" s="263">
        <f>(C2)*(B31)-(60)</f>
        <v>1090</v>
      </c>
      <c r="D31" s="261">
        <f t="shared" si="17"/>
        <v>599.5</v>
      </c>
      <c r="E31" s="123">
        <f t="shared" si="1"/>
        <v>436</v>
      </c>
      <c r="F31" s="126">
        <f t="shared" si="12"/>
        <v>218</v>
      </c>
      <c r="G31" s="126">
        <f t="shared" si="18"/>
        <v>163.5</v>
      </c>
      <c r="H31" s="126">
        <f t="shared" si="13"/>
        <v>109</v>
      </c>
      <c r="I31" s="123">
        <f t="shared" si="14"/>
        <v>109</v>
      </c>
      <c r="J31" s="123">
        <f t="shared" si="15"/>
        <v>54.5</v>
      </c>
      <c r="K31" s="266">
        <f t="shared" si="16"/>
        <v>1090</v>
      </c>
      <c r="L31" s="267">
        <f>(L3*C31)</f>
        <v>109</v>
      </c>
    </row>
    <row r="32" spans="1:12" x14ac:dyDescent="0.25">
      <c r="A32" s="221">
        <f t="shared" si="11"/>
        <v>240</v>
      </c>
      <c r="B32" s="124">
        <v>24</v>
      </c>
      <c r="C32" s="263">
        <f>(C2)*(B32)-(60)</f>
        <v>1140</v>
      </c>
      <c r="D32" s="261">
        <f t="shared" si="17"/>
        <v>627</v>
      </c>
      <c r="E32" s="123">
        <f t="shared" si="1"/>
        <v>456</v>
      </c>
      <c r="F32" s="126">
        <f t="shared" si="12"/>
        <v>228</v>
      </c>
      <c r="G32" s="126">
        <f t="shared" si="18"/>
        <v>171</v>
      </c>
      <c r="H32" s="126">
        <f t="shared" si="13"/>
        <v>114</v>
      </c>
      <c r="I32" s="123">
        <f t="shared" si="14"/>
        <v>114</v>
      </c>
      <c r="J32" s="123">
        <f t="shared" si="15"/>
        <v>57</v>
      </c>
      <c r="K32" s="266">
        <f t="shared" si="16"/>
        <v>1140</v>
      </c>
      <c r="L32" s="267">
        <f>(L3*C32)</f>
        <v>114</v>
      </c>
    </row>
    <row r="33" spans="1:12" x14ac:dyDescent="0.25">
      <c r="A33" s="221">
        <f t="shared" si="11"/>
        <v>250</v>
      </c>
      <c r="B33" s="124">
        <v>25</v>
      </c>
      <c r="C33" s="263">
        <f>(C2)*(B33)-(60)</f>
        <v>1190</v>
      </c>
      <c r="D33" s="261">
        <f t="shared" si="17"/>
        <v>654.5</v>
      </c>
      <c r="E33" s="123">
        <f t="shared" si="1"/>
        <v>476</v>
      </c>
      <c r="F33" s="126">
        <f t="shared" si="12"/>
        <v>238</v>
      </c>
      <c r="G33" s="126">
        <f t="shared" si="18"/>
        <v>178.5</v>
      </c>
      <c r="H33" s="126">
        <f t="shared" si="13"/>
        <v>119</v>
      </c>
      <c r="I33" s="123">
        <f t="shared" si="14"/>
        <v>119</v>
      </c>
      <c r="J33" s="123">
        <f t="shared" si="15"/>
        <v>59.5</v>
      </c>
      <c r="K33" s="266">
        <f t="shared" si="16"/>
        <v>1190</v>
      </c>
      <c r="L33" s="267">
        <f>(L3*C33)</f>
        <v>119</v>
      </c>
    </row>
    <row r="34" spans="1:12" x14ac:dyDescent="0.25">
      <c r="A34" s="221">
        <f t="shared" si="11"/>
        <v>260</v>
      </c>
      <c r="B34" s="124">
        <v>26</v>
      </c>
      <c r="C34" s="263">
        <f>(C2)*(B34)-(60)</f>
        <v>1240</v>
      </c>
      <c r="D34" s="261">
        <f>(C34*$D$22)</f>
        <v>682</v>
      </c>
      <c r="E34" s="123">
        <f t="shared" si="1"/>
        <v>496</v>
      </c>
      <c r="F34" s="126">
        <f t="shared" si="12"/>
        <v>248</v>
      </c>
      <c r="G34" s="126">
        <f t="shared" si="18"/>
        <v>186</v>
      </c>
      <c r="H34" s="126">
        <f t="shared" si="13"/>
        <v>124</v>
      </c>
      <c r="I34" s="123">
        <f>(C34*$I$22)</f>
        <v>124</v>
      </c>
      <c r="J34" s="123">
        <f>(C34*$J$22)</f>
        <v>62</v>
      </c>
      <c r="K34" s="266">
        <f t="shared" si="16"/>
        <v>1240</v>
      </c>
      <c r="L34" s="267">
        <f>(L3*C34)</f>
        <v>124</v>
      </c>
    </row>
    <row r="35" spans="1:12" x14ac:dyDescent="0.25">
      <c r="A35" s="217">
        <v>26</v>
      </c>
      <c r="B35" s="122">
        <v>27</v>
      </c>
      <c r="C35" s="123">
        <f>(C2)*(B35)-(70)</f>
        <v>1280</v>
      </c>
      <c r="D35" s="123">
        <f t="shared" si="0"/>
        <v>768</v>
      </c>
      <c r="E35" s="123">
        <f t="shared" si="1"/>
        <v>512</v>
      </c>
      <c r="F35" s="123"/>
      <c r="G35" s="123">
        <f t="shared" si="2"/>
        <v>256</v>
      </c>
      <c r="H35" s="123">
        <f t="shared" si="3"/>
        <v>281.60000000000002</v>
      </c>
      <c r="I35" s="123">
        <f t="shared" si="4"/>
        <v>128</v>
      </c>
      <c r="J35" s="123">
        <f t="shared" si="5"/>
        <v>166.4</v>
      </c>
      <c r="K35" s="219"/>
      <c r="L35" s="197"/>
    </row>
    <row r="36" spans="1:12" x14ac:dyDescent="0.25">
      <c r="A36" s="217">
        <v>27</v>
      </c>
      <c r="B36" s="122">
        <v>28</v>
      </c>
      <c r="C36" s="123">
        <f>(C2)*(B36)-(70)</f>
        <v>1330</v>
      </c>
      <c r="D36" s="123">
        <f t="shared" si="0"/>
        <v>798</v>
      </c>
      <c r="E36" s="123">
        <f t="shared" si="1"/>
        <v>532</v>
      </c>
      <c r="F36" s="123"/>
      <c r="G36" s="123">
        <f t="shared" si="2"/>
        <v>266</v>
      </c>
      <c r="H36" s="123">
        <f t="shared" si="3"/>
        <v>292.60000000000002</v>
      </c>
      <c r="I36" s="123">
        <f t="shared" si="4"/>
        <v>133</v>
      </c>
      <c r="J36" s="123">
        <f t="shared" si="5"/>
        <v>172.9</v>
      </c>
      <c r="K36" s="219"/>
      <c r="L36" s="197"/>
    </row>
    <row r="37" spans="1:12" x14ac:dyDescent="0.25">
      <c r="A37" s="217">
        <v>28</v>
      </c>
      <c r="B37" s="122">
        <v>29</v>
      </c>
      <c r="C37" s="123">
        <f>(C2)*(B37)-(70)</f>
        <v>1380</v>
      </c>
      <c r="D37" s="123">
        <f t="shared" si="0"/>
        <v>828</v>
      </c>
      <c r="E37" s="123">
        <f t="shared" si="1"/>
        <v>552</v>
      </c>
      <c r="F37" s="123"/>
      <c r="G37" s="123">
        <f t="shared" si="2"/>
        <v>276</v>
      </c>
      <c r="H37" s="123">
        <f t="shared" si="3"/>
        <v>303.60000000000002</v>
      </c>
      <c r="I37" s="123">
        <f t="shared" si="4"/>
        <v>138</v>
      </c>
      <c r="J37" s="123">
        <f t="shared" si="5"/>
        <v>179.4</v>
      </c>
      <c r="K37" s="219"/>
      <c r="L37" s="197"/>
    </row>
    <row r="38" spans="1:12" x14ac:dyDescent="0.25">
      <c r="A38" s="217">
        <v>29</v>
      </c>
      <c r="B38" s="122">
        <v>30</v>
      </c>
      <c r="C38" s="123">
        <f>(C2)*(B38)-(70)</f>
        <v>1430</v>
      </c>
      <c r="D38" s="123">
        <f t="shared" si="0"/>
        <v>858</v>
      </c>
      <c r="E38" s="123">
        <f t="shared" si="1"/>
        <v>572</v>
      </c>
      <c r="F38" s="123"/>
      <c r="G38" s="123">
        <f t="shared" si="2"/>
        <v>286</v>
      </c>
      <c r="H38" s="123">
        <f t="shared" si="3"/>
        <v>314.60000000000002</v>
      </c>
      <c r="I38" s="123">
        <f t="shared" si="4"/>
        <v>143</v>
      </c>
      <c r="J38" s="123">
        <f t="shared" si="5"/>
        <v>185.9</v>
      </c>
      <c r="K38" s="219"/>
      <c r="L38" s="197"/>
    </row>
    <row r="39" spans="1:12" x14ac:dyDescent="0.25">
      <c r="A39" s="217"/>
      <c r="B39" s="122"/>
      <c r="C39" s="123"/>
      <c r="D39" s="123"/>
      <c r="E39" s="123"/>
      <c r="F39" s="123"/>
      <c r="G39" s="123"/>
      <c r="H39" s="123"/>
      <c r="I39" s="123"/>
      <c r="J39" s="123"/>
      <c r="K39" s="219"/>
      <c r="L39" s="197"/>
    </row>
    <row r="40" spans="1:12" x14ac:dyDescent="0.25">
      <c r="A40" s="217"/>
      <c r="B40" s="122"/>
      <c r="C40" s="123"/>
      <c r="D40" s="123"/>
      <c r="E40" s="123"/>
      <c r="F40" s="123"/>
      <c r="G40" s="123"/>
      <c r="H40" s="123"/>
      <c r="I40" s="123"/>
      <c r="J40" s="123"/>
      <c r="K40" s="219"/>
      <c r="L40" s="197"/>
    </row>
    <row r="41" spans="1:12" x14ac:dyDescent="0.25">
      <c r="A41" s="217"/>
      <c r="B41" s="122"/>
      <c r="C41" s="123"/>
      <c r="D41" s="123"/>
      <c r="E41" s="123"/>
      <c r="F41" s="123"/>
      <c r="G41" s="123"/>
      <c r="H41" s="123"/>
      <c r="I41" s="123"/>
      <c r="J41" s="123"/>
      <c r="K41" s="219"/>
      <c r="L41" s="197"/>
    </row>
    <row r="42" spans="1:12" x14ac:dyDescent="0.25">
      <c r="A42" s="217"/>
      <c r="B42" s="122"/>
      <c r="C42" s="123"/>
      <c r="D42" s="123"/>
      <c r="E42" s="123"/>
      <c r="F42" s="123"/>
      <c r="G42" s="123"/>
      <c r="H42" s="123"/>
      <c r="I42" s="123"/>
      <c r="J42" s="123"/>
      <c r="K42" s="219"/>
      <c r="L42" s="197"/>
    </row>
    <row r="43" spans="1:12" x14ac:dyDescent="0.25">
      <c r="A43" s="217"/>
      <c r="B43" s="122"/>
      <c r="C43" s="123"/>
      <c r="D43" s="123"/>
      <c r="E43" s="123"/>
      <c r="F43" s="123"/>
      <c r="G43" s="123"/>
      <c r="H43" s="123"/>
      <c r="I43" s="123"/>
      <c r="J43" s="123"/>
      <c r="K43" s="219"/>
      <c r="L43" s="197"/>
    </row>
    <row r="44" spans="1:12" x14ac:dyDescent="0.25">
      <c r="A44" s="217"/>
      <c r="B44" s="122"/>
      <c r="C44" s="123"/>
      <c r="D44" s="123"/>
      <c r="E44" s="123"/>
      <c r="F44" s="123"/>
      <c r="G44" s="123"/>
      <c r="H44" s="123"/>
      <c r="I44" s="123"/>
      <c r="J44" s="123"/>
      <c r="K44" s="219"/>
      <c r="L44" s="197"/>
    </row>
    <row r="45" spans="1:12" x14ac:dyDescent="0.25">
      <c r="A45" s="217"/>
      <c r="B45" s="122"/>
      <c r="C45" s="123"/>
      <c r="D45" s="123"/>
      <c r="E45" s="123"/>
      <c r="F45" s="123"/>
      <c r="G45" s="123"/>
      <c r="H45" s="123"/>
      <c r="I45" s="123"/>
      <c r="J45" s="123"/>
      <c r="K45" s="219"/>
      <c r="L45" s="197"/>
    </row>
    <row r="46" spans="1:12" x14ac:dyDescent="0.25">
      <c r="A46" s="217"/>
      <c r="B46" s="122"/>
      <c r="C46" s="123"/>
      <c r="D46" s="123"/>
      <c r="E46" s="123"/>
      <c r="F46" s="123"/>
      <c r="G46" s="123"/>
      <c r="H46" s="123"/>
      <c r="I46" s="123"/>
      <c r="J46" s="123"/>
      <c r="K46" s="219"/>
      <c r="L46" s="197"/>
    </row>
    <row r="47" spans="1:12" x14ac:dyDescent="0.25">
      <c r="A47" s="217"/>
      <c r="B47" s="122"/>
      <c r="C47" s="123"/>
      <c r="D47" s="123"/>
      <c r="E47" s="123"/>
      <c r="F47" s="123"/>
      <c r="G47" s="123"/>
      <c r="H47" s="123"/>
      <c r="I47" s="123"/>
      <c r="J47" s="123"/>
      <c r="K47" s="219"/>
      <c r="L47" s="197"/>
    </row>
    <row r="48" spans="1:12" x14ac:dyDescent="0.25">
      <c r="A48" s="217"/>
      <c r="B48" s="122"/>
      <c r="C48" s="123"/>
      <c r="D48" s="123"/>
      <c r="E48" s="123"/>
      <c r="F48" s="123"/>
      <c r="G48" s="123"/>
      <c r="H48" s="123"/>
      <c r="I48" s="123"/>
      <c r="J48" s="123"/>
      <c r="K48" s="219"/>
      <c r="L48" s="197"/>
    </row>
    <row r="49" spans="1:12" x14ac:dyDescent="0.25">
      <c r="A49" s="217"/>
      <c r="B49" s="122"/>
      <c r="C49" s="123"/>
      <c r="D49" s="123"/>
      <c r="E49" s="123"/>
      <c r="F49" s="123"/>
      <c r="G49" s="123"/>
      <c r="H49" s="123"/>
      <c r="I49" s="123"/>
      <c r="J49" s="123"/>
      <c r="K49" s="219"/>
      <c r="L49" s="197"/>
    </row>
    <row r="50" spans="1:12" x14ac:dyDescent="0.25">
      <c r="A50" s="217"/>
      <c r="B50" s="122"/>
      <c r="C50" s="123"/>
      <c r="D50" s="123"/>
      <c r="E50" s="123"/>
      <c r="F50" s="123"/>
      <c r="G50" s="123"/>
      <c r="H50" s="123"/>
      <c r="I50" s="123"/>
      <c r="J50" s="123"/>
      <c r="K50" s="219"/>
      <c r="L50" s="197"/>
    </row>
    <row r="51" spans="1:12" x14ac:dyDescent="0.25">
      <c r="A51" s="217"/>
      <c r="B51" s="122"/>
      <c r="C51" s="123"/>
      <c r="D51" s="123"/>
      <c r="E51" s="123"/>
      <c r="F51" s="123"/>
      <c r="G51" s="123"/>
      <c r="H51" s="123"/>
      <c r="I51" s="123"/>
      <c r="J51" s="123"/>
      <c r="K51" s="219"/>
      <c r="L51" s="197"/>
    </row>
    <row r="52" spans="1:12" x14ac:dyDescent="0.25">
      <c r="A52" s="217"/>
      <c r="B52" s="122"/>
      <c r="C52" s="123"/>
      <c r="D52" s="123"/>
      <c r="E52" s="123"/>
      <c r="F52" s="123"/>
      <c r="G52" s="123"/>
      <c r="H52" s="123"/>
      <c r="I52" s="123"/>
      <c r="J52" s="123"/>
      <c r="K52" s="219"/>
      <c r="L52" s="197"/>
    </row>
    <row r="53" spans="1:12" x14ac:dyDescent="0.25">
      <c r="A53" s="217"/>
      <c r="B53" s="122"/>
      <c r="C53" s="123"/>
      <c r="D53" s="123"/>
      <c r="E53" s="123"/>
      <c r="F53" s="123"/>
      <c r="G53" s="123"/>
      <c r="H53" s="123"/>
      <c r="I53" s="123"/>
      <c r="J53" s="123"/>
      <c r="K53" s="219"/>
      <c r="L53" s="197"/>
    </row>
    <row r="54" spans="1:12" x14ac:dyDescent="0.25">
      <c r="A54" s="217"/>
      <c r="B54" s="122"/>
      <c r="C54" s="123"/>
      <c r="D54" s="123"/>
      <c r="E54" s="123"/>
      <c r="F54" s="123"/>
      <c r="G54" s="123"/>
      <c r="H54" s="123"/>
      <c r="I54" s="123"/>
      <c r="J54" s="123"/>
      <c r="K54" s="219"/>
      <c r="L54" s="197"/>
    </row>
    <row r="55" spans="1:12" x14ac:dyDescent="0.25">
      <c r="A55" s="217"/>
      <c r="B55" s="122"/>
      <c r="C55" s="123"/>
      <c r="D55" s="123"/>
      <c r="E55" s="123"/>
      <c r="F55" s="123"/>
      <c r="G55" s="123"/>
      <c r="H55" s="123"/>
      <c r="I55" s="123"/>
      <c r="J55" s="123"/>
      <c r="K55" s="219"/>
      <c r="L55" s="197"/>
    </row>
    <row r="56" spans="1:12" x14ac:dyDescent="0.25">
      <c r="A56" s="217"/>
      <c r="B56" s="122"/>
      <c r="C56" s="123"/>
      <c r="D56" s="123"/>
      <c r="E56" s="123"/>
      <c r="F56" s="123"/>
      <c r="G56" s="123"/>
      <c r="H56" s="123"/>
      <c r="I56" s="123"/>
      <c r="J56" s="123"/>
      <c r="K56" s="219"/>
      <c r="L56" s="197"/>
    </row>
    <row r="57" spans="1:12" x14ac:dyDescent="0.25">
      <c r="A57" s="217"/>
      <c r="B57" s="122"/>
      <c r="C57" s="123"/>
      <c r="D57" s="123"/>
      <c r="E57" s="123"/>
      <c r="F57" s="123"/>
      <c r="G57" s="123"/>
      <c r="H57" s="123"/>
      <c r="I57" s="123"/>
      <c r="J57" s="123"/>
      <c r="K57" s="219"/>
      <c r="L57" s="197"/>
    </row>
    <row r="58" spans="1:12" x14ac:dyDescent="0.25">
      <c r="A58" s="217"/>
      <c r="B58" s="122"/>
      <c r="C58" s="123"/>
      <c r="D58" s="123"/>
      <c r="E58" s="123"/>
      <c r="F58" s="123"/>
      <c r="G58" s="123"/>
      <c r="H58" s="123"/>
      <c r="I58" s="123"/>
      <c r="J58" s="123"/>
      <c r="K58" s="219"/>
      <c r="L58" s="197"/>
    </row>
  </sheetData>
  <mergeCells count="2">
    <mergeCell ref="G1:K3"/>
    <mergeCell ref="B3:E3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7952-1363-4665-9846-16BF52410A02}">
  <sheetPr>
    <tabColor theme="2" tint="-0.499984740745262"/>
    <pageSetUpPr fitToPage="1"/>
  </sheetPr>
  <dimension ref="A1:K54"/>
  <sheetViews>
    <sheetView workbookViewId="0">
      <pane ySplit="4" topLeftCell="A5" activePane="bottomLeft" state="frozen"/>
      <selection pane="bottomLeft" activeCell="M27" sqref="M27:M28"/>
    </sheetView>
  </sheetViews>
  <sheetFormatPr defaultColWidth="8.85546875" defaultRowHeight="15" x14ac:dyDescent="0.25"/>
  <cols>
    <col min="1" max="16384" width="8.85546875" style="1"/>
  </cols>
  <sheetData>
    <row r="1" spans="1:11" ht="30" x14ac:dyDescent="0.25">
      <c r="B1" s="113"/>
      <c r="C1" s="114" t="s">
        <v>7</v>
      </c>
      <c r="D1" s="114" t="s">
        <v>92</v>
      </c>
      <c r="E1" s="113"/>
      <c r="F1" s="113"/>
      <c r="G1" s="113"/>
      <c r="H1" s="113"/>
      <c r="I1" s="113"/>
    </row>
    <row r="2" spans="1:11" x14ac:dyDescent="0.25">
      <c r="B2" s="113"/>
      <c r="C2" s="115">
        <v>30</v>
      </c>
      <c r="D2" s="115">
        <v>5</v>
      </c>
      <c r="E2" s="113"/>
      <c r="F2" s="113"/>
      <c r="G2" s="113"/>
      <c r="H2" s="113"/>
      <c r="I2" s="113"/>
    </row>
    <row r="3" spans="1:11" x14ac:dyDescent="0.25">
      <c r="B3" s="292" t="s">
        <v>93</v>
      </c>
      <c r="C3" s="293"/>
      <c r="D3" s="293"/>
      <c r="E3" s="294"/>
      <c r="F3" s="116"/>
      <c r="G3" s="117"/>
      <c r="H3" s="116"/>
      <c r="I3" s="116"/>
    </row>
    <row r="4" spans="1:11" ht="30" x14ac:dyDescent="0.25">
      <c r="B4" s="118" t="s">
        <v>94</v>
      </c>
      <c r="C4" s="118" t="s">
        <v>95</v>
      </c>
      <c r="D4" s="119">
        <v>0.6</v>
      </c>
      <c r="E4" s="120">
        <v>0.4</v>
      </c>
      <c r="F4" s="120">
        <v>0.35</v>
      </c>
      <c r="G4" s="120">
        <v>0.25</v>
      </c>
      <c r="H4" s="120">
        <v>0.2</v>
      </c>
      <c r="I4" s="119">
        <v>0.15</v>
      </c>
    </row>
    <row r="5" spans="1:11" x14ac:dyDescent="0.25">
      <c r="A5" s="121">
        <v>1</v>
      </c>
      <c r="B5" s="122">
        <v>1</v>
      </c>
      <c r="C5" s="123">
        <f>($C$2-$D$2)*A5</f>
        <v>25</v>
      </c>
      <c r="D5" s="123">
        <f>(C5*$D$4)</f>
        <v>15</v>
      </c>
      <c r="E5" s="123">
        <f>(C5*$E$4)</f>
        <v>10</v>
      </c>
      <c r="F5" s="123">
        <f>(C5*$F$4)</f>
        <v>8.75</v>
      </c>
      <c r="G5" s="123">
        <f>(C5*$G$4)</f>
        <v>6.25</v>
      </c>
      <c r="H5" s="123">
        <f>(C5*$H$4)</f>
        <v>5</v>
      </c>
      <c r="I5" s="123">
        <f>(C5*$I$4)</f>
        <v>3.75</v>
      </c>
    </row>
    <row r="6" spans="1:11" x14ac:dyDescent="0.25">
      <c r="A6" s="121">
        <v>1</v>
      </c>
      <c r="B6" s="124">
        <v>2</v>
      </c>
      <c r="C6" s="125">
        <f>($C$2-$D$2)*A6</f>
        <v>25</v>
      </c>
      <c r="D6" s="126">
        <f>(C6*$D$4)</f>
        <v>15</v>
      </c>
      <c r="E6" s="126">
        <f>(C6*$E$4)</f>
        <v>10</v>
      </c>
      <c r="F6" s="127">
        <f t="shared" ref="F6:F54" si="0">(C6*$F$4)</f>
        <v>8.75</v>
      </c>
      <c r="G6" s="127">
        <f t="shared" ref="G6:G54" si="1">(C6*$G$4)</f>
        <v>6.25</v>
      </c>
      <c r="H6" s="127">
        <f t="shared" ref="H6:H54" si="2">(C6*$H$4)</f>
        <v>5</v>
      </c>
      <c r="I6" s="127">
        <f t="shared" ref="I6:I54" si="3">(C6*$I$4)</f>
        <v>3.75</v>
      </c>
    </row>
    <row r="7" spans="1:11" x14ac:dyDescent="0.25">
      <c r="A7" s="121">
        <v>2</v>
      </c>
      <c r="B7" s="124">
        <v>3</v>
      </c>
      <c r="C7" s="125">
        <f t="shared" ref="C7:C54" si="4">($C$2-$D$2)*A7</f>
        <v>50</v>
      </c>
      <c r="D7" s="126">
        <f t="shared" ref="D7:D54" si="5">(C7*$D$4)</f>
        <v>30</v>
      </c>
      <c r="E7" s="126">
        <f t="shared" ref="E7:E54" si="6">(C7*$E$4)</f>
        <v>20</v>
      </c>
      <c r="F7" s="127">
        <f t="shared" si="0"/>
        <v>17.5</v>
      </c>
      <c r="G7" s="127">
        <f t="shared" si="1"/>
        <v>12.5</v>
      </c>
      <c r="H7" s="127">
        <f t="shared" si="2"/>
        <v>10</v>
      </c>
      <c r="I7" s="127">
        <f t="shared" si="3"/>
        <v>7.5</v>
      </c>
    </row>
    <row r="8" spans="1:11" x14ac:dyDescent="0.25">
      <c r="A8" s="121">
        <v>3</v>
      </c>
      <c r="B8" s="124">
        <v>4</v>
      </c>
      <c r="C8" s="125">
        <f t="shared" si="4"/>
        <v>75</v>
      </c>
      <c r="D8" s="126">
        <f t="shared" si="5"/>
        <v>45</v>
      </c>
      <c r="E8" s="126">
        <f t="shared" si="6"/>
        <v>30</v>
      </c>
      <c r="F8" s="127">
        <f t="shared" si="0"/>
        <v>26.25</v>
      </c>
      <c r="G8" s="127">
        <f t="shared" si="1"/>
        <v>18.75</v>
      </c>
      <c r="H8" s="127">
        <f t="shared" si="2"/>
        <v>15</v>
      </c>
      <c r="I8" s="127">
        <f t="shared" si="3"/>
        <v>11.25</v>
      </c>
    </row>
    <row r="9" spans="1:11" x14ac:dyDescent="0.25">
      <c r="A9" s="121">
        <v>4</v>
      </c>
      <c r="B9" s="124">
        <v>5</v>
      </c>
      <c r="C9" s="125">
        <f t="shared" si="4"/>
        <v>100</v>
      </c>
      <c r="D9" s="126">
        <f t="shared" si="5"/>
        <v>60</v>
      </c>
      <c r="E9" s="126">
        <f t="shared" si="6"/>
        <v>40</v>
      </c>
      <c r="F9" s="127">
        <f t="shared" si="0"/>
        <v>35</v>
      </c>
      <c r="G9" s="127">
        <f t="shared" si="1"/>
        <v>25</v>
      </c>
      <c r="H9" s="127">
        <f t="shared" si="2"/>
        <v>20</v>
      </c>
      <c r="I9" s="127">
        <f t="shared" si="3"/>
        <v>15</v>
      </c>
    </row>
    <row r="10" spans="1:11" x14ac:dyDescent="0.25">
      <c r="A10" s="121">
        <v>5</v>
      </c>
      <c r="B10" s="124">
        <v>6</v>
      </c>
      <c r="C10" s="125">
        <f t="shared" si="4"/>
        <v>125</v>
      </c>
      <c r="D10" s="126">
        <f t="shared" si="5"/>
        <v>75</v>
      </c>
      <c r="E10" s="126">
        <f t="shared" si="6"/>
        <v>50</v>
      </c>
      <c r="F10" s="127">
        <f t="shared" si="0"/>
        <v>43.75</v>
      </c>
      <c r="G10" s="127">
        <f t="shared" si="1"/>
        <v>31.25</v>
      </c>
      <c r="H10" s="127">
        <f t="shared" si="2"/>
        <v>25</v>
      </c>
      <c r="I10" s="127">
        <f t="shared" si="3"/>
        <v>18.75</v>
      </c>
    </row>
    <row r="11" spans="1:11" x14ac:dyDescent="0.25">
      <c r="A11" s="121">
        <v>6</v>
      </c>
      <c r="B11" s="124">
        <v>7</v>
      </c>
      <c r="C11" s="125">
        <f>($C$2-$D$2)*A11</f>
        <v>150</v>
      </c>
      <c r="D11" s="126">
        <f t="shared" si="5"/>
        <v>90</v>
      </c>
      <c r="E11" s="126">
        <f t="shared" si="6"/>
        <v>60</v>
      </c>
      <c r="F11" s="127">
        <f t="shared" si="0"/>
        <v>52.5</v>
      </c>
      <c r="G11" s="127">
        <f t="shared" si="1"/>
        <v>37.5</v>
      </c>
      <c r="H11" s="127">
        <f t="shared" si="2"/>
        <v>30</v>
      </c>
      <c r="I11" s="127">
        <f t="shared" si="3"/>
        <v>22.5</v>
      </c>
    </row>
    <row r="12" spans="1:11" x14ac:dyDescent="0.25">
      <c r="A12" s="121">
        <v>7</v>
      </c>
      <c r="B12" s="124">
        <v>8</v>
      </c>
      <c r="C12" s="125">
        <f t="shared" si="4"/>
        <v>175</v>
      </c>
      <c r="D12" s="126">
        <f t="shared" si="5"/>
        <v>105</v>
      </c>
      <c r="E12" s="126">
        <f>(C12*$E$4)</f>
        <v>70</v>
      </c>
      <c r="F12" s="127">
        <f t="shared" si="0"/>
        <v>61.249999999999993</v>
      </c>
      <c r="G12" s="127">
        <f t="shared" si="1"/>
        <v>43.75</v>
      </c>
      <c r="H12" s="127">
        <f t="shared" si="2"/>
        <v>35</v>
      </c>
      <c r="I12" s="127">
        <f t="shared" si="3"/>
        <v>26.25</v>
      </c>
    </row>
    <row r="13" spans="1:11" x14ac:dyDescent="0.25">
      <c r="A13" s="121">
        <v>8</v>
      </c>
      <c r="B13" s="124">
        <v>9</v>
      </c>
      <c r="C13" s="125">
        <f t="shared" si="4"/>
        <v>200</v>
      </c>
      <c r="D13" s="126">
        <f t="shared" si="5"/>
        <v>120</v>
      </c>
      <c r="E13" s="126">
        <f t="shared" si="6"/>
        <v>80</v>
      </c>
      <c r="F13" s="127">
        <f t="shared" si="0"/>
        <v>70</v>
      </c>
      <c r="G13" s="127">
        <f t="shared" si="1"/>
        <v>50</v>
      </c>
      <c r="H13" s="127">
        <f t="shared" si="2"/>
        <v>40</v>
      </c>
      <c r="I13" s="127">
        <f t="shared" si="3"/>
        <v>30</v>
      </c>
    </row>
    <row r="14" spans="1:11" x14ac:dyDescent="0.25">
      <c r="A14" s="121">
        <v>9</v>
      </c>
      <c r="B14" s="124">
        <v>10</v>
      </c>
      <c r="C14" s="125">
        <f t="shared" si="4"/>
        <v>225</v>
      </c>
      <c r="D14" s="126">
        <f t="shared" si="5"/>
        <v>135</v>
      </c>
      <c r="E14" s="126">
        <f t="shared" si="6"/>
        <v>90</v>
      </c>
      <c r="F14" s="127">
        <f t="shared" si="0"/>
        <v>78.75</v>
      </c>
      <c r="G14" s="127">
        <f t="shared" si="1"/>
        <v>56.25</v>
      </c>
      <c r="H14" s="127">
        <f t="shared" si="2"/>
        <v>45</v>
      </c>
      <c r="I14" s="127">
        <f t="shared" si="3"/>
        <v>33.75</v>
      </c>
    </row>
    <row r="15" spans="1:11" x14ac:dyDescent="0.25">
      <c r="A15" s="121">
        <v>10</v>
      </c>
      <c r="B15" s="124">
        <v>11</v>
      </c>
      <c r="C15" s="125">
        <f t="shared" si="4"/>
        <v>250</v>
      </c>
      <c r="D15" s="126">
        <f t="shared" si="5"/>
        <v>150</v>
      </c>
      <c r="E15" s="126">
        <f t="shared" si="6"/>
        <v>100</v>
      </c>
      <c r="F15" s="127">
        <f t="shared" si="0"/>
        <v>87.5</v>
      </c>
      <c r="G15" s="127">
        <f t="shared" si="1"/>
        <v>62.5</v>
      </c>
      <c r="H15" s="127">
        <f t="shared" si="2"/>
        <v>50</v>
      </c>
      <c r="I15" s="127">
        <f t="shared" si="3"/>
        <v>37.5</v>
      </c>
      <c r="K15" s="1" t="s">
        <v>96</v>
      </c>
    </row>
    <row r="16" spans="1:11" x14ac:dyDescent="0.25">
      <c r="A16" s="121">
        <v>11</v>
      </c>
      <c r="B16" s="124">
        <v>12</v>
      </c>
      <c r="C16" s="125">
        <f t="shared" si="4"/>
        <v>275</v>
      </c>
      <c r="D16" s="126">
        <f t="shared" si="5"/>
        <v>165</v>
      </c>
      <c r="E16" s="126">
        <f t="shared" si="6"/>
        <v>110</v>
      </c>
      <c r="F16" s="127">
        <f t="shared" si="0"/>
        <v>96.25</v>
      </c>
      <c r="G16" s="127">
        <f t="shared" si="1"/>
        <v>68.75</v>
      </c>
      <c r="H16" s="127">
        <f t="shared" si="2"/>
        <v>55</v>
      </c>
      <c r="I16" s="127">
        <f t="shared" si="3"/>
        <v>41.25</v>
      </c>
    </row>
    <row r="17" spans="1:9" x14ac:dyDescent="0.25">
      <c r="A17" s="121">
        <v>12</v>
      </c>
      <c r="B17" s="124">
        <v>13</v>
      </c>
      <c r="C17" s="125">
        <f>($C$2-$D$2)*A17</f>
        <v>300</v>
      </c>
      <c r="D17" s="126">
        <f t="shared" si="5"/>
        <v>180</v>
      </c>
      <c r="E17" s="126">
        <f t="shared" si="6"/>
        <v>120</v>
      </c>
      <c r="F17" s="127">
        <f t="shared" si="0"/>
        <v>105</v>
      </c>
      <c r="G17" s="127">
        <f t="shared" si="1"/>
        <v>75</v>
      </c>
      <c r="H17" s="127">
        <f t="shared" si="2"/>
        <v>60</v>
      </c>
      <c r="I17" s="127">
        <f t="shared" si="3"/>
        <v>45</v>
      </c>
    </row>
    <row r="18" spans="1:9" x14ac:dyDescent="0.25">
      <c r="A18" s="121">
        <v>13</v>
      </c>
      <c r="B18" s="124">
        <v>14</v>
      </c>
      <c r="C18" s="125">
        <f>($C$2-$D$2)*A18</f>
        <v>325</v>
      </c>
      <c r="D18" s="126">
        <f t="shared" si="5"/>
        <v>195</v>
      </c>
      <c r="E18" s="126">
        <f t="shared" si="6"/>
        <v>130</v>
      </c>
      <c r="F18" s="127">
        <f t="shared" si="0"/>
        <v>113.74999999999999</v>
      </c>
      <c r="G18" s="127">
        <f t="shared" si="1"/>
        <v>81.25</v>
      </c>
      <c r="H18" s="127">
        <f t="shared" si="2"/>
        <v>65</v>
      </c>
      <c r="I18" s="127">
        <f t="shared" si="3"/>
        <v>48.75</v>
      </c>
    </row>
    <row r="19" spans="1:9" x14ac:dyDescent="0.25">
      <c r="A19" s="121">
        <v>14</v>
      </c>
      <c r="B19" s="124">
        <v>15</v>
      </c>
      <c r="C19" s="125">
        <f t="shared" si="4"/>
        <v>350</v>
      </c>
      <c r="D19" s="126">
        <f t="shared" si="5"/>
        <v>210</v>
      </c>
      <c r="E19" s="128">
        <f t="shared" si="6"/>
        <v>140</v>
      </c>
      <c r="F19" s="128">
        <f t="shared" si="0"/>
        <v>122.49999999999999</v>
      </c>
      <c r="G19" s="126">
        <f t="shared" si="1"/>
        <v>87.5</v>
      </c>
      <c r="H19" s="127">
        <f t="shared" si="2"/>
        <v>70</v>
      </c>
      <c r="I19" s="126">
        <f t="shared" si="3"/>
        <v>52.5</v>
      </c>
    </row>
    <row r="20" spans="1:9" x14ac:dyDescent="0.25">
      <c r="A20" s="121">
        <v>15</v>
      </c>
      <c r="B20" s="124">
        <v>16</v>
      </c>
      <c r="C20" s="125">
        <f t="shared" si="4"/>
        <v>375</v>
      </c>
      <c r="D20" s="126">
        <f t="shared" si="5"/>
        <v>225</v>
      </c>
      <c r="E20" s="128">
        <f t="shared" si="6"/>
        <v>150</v>
      </c>
      <c r="F20" s="128">
        <f t="shared" si="0"/>
        <v>131.25</v>
      </c>
      <c r="G20" s="126">
        <f t="shared" si="1"/>
        <v>93.75</v>
      </c>
      <c r="H20" s="127">
        <f t="shared" si="2"/>
        <v>75</v>
      </c>
      <c r="I20" s="126">
        <f t="shared" si="3"/>
        <v>56.25</v>
      </c>
    </row>
    <row r="21" spans="1:9" x14ac:dyDescent="0.25">
      <c r="A21" s="121">
        <v>16</v>
      </c>
      <c r="B21" s="124">
        <v>17</v>
      </c>
      <c r="C21" s="125">
        <f t="shared" si="4"/>
        <v>400</v>
      </c>
      <c r="D21" s="126">
        <f t="shared" si="5"/>
        <v>240</v>
      </c>
      <c r="E21" s="128">
        <f t="shared" si="6"/>
        <v>160</v>
      </c>
      <c r="F21" s="128">
        <f t="shared" si="0"/>
        <v>140</v>
      </c>
      <c r="G21" s="126">
        <f t="shared" si="1"/>
        <v>100</v>
      </c>
      <c r="H21" s="127">
        <f t="shared" si="2"/>
        <v>80</v>
      </c>
      <c r="I21" s="126">
        <f t="shared" si="3"/>
        <v>60</v>
      </c>
    </row>
    <row r="22" spans="1:9" x14ac:dyDescent="0.25">
      <c r="A22" s="121">
        <v>17</v>
      </c>
      <c r="B22" s="124">
        <v>18</v>
      </c>
      <c r="C22" s="125">
        <f t="shared" si="4"/>
        <v>425</v>
      </c>
      <c r="D22" s="126">
        <f t="shared" si="5"/>
        <v>255</v>
      </c>
      <c r="E22" s="128">
        <f t="shared" si="6"/>
        <v>170</v>
      </c>
      <c r="F22" s="128">
        <f t="shared" si="0"/>
        <v>148.75</v>
      </c>
      <c r="G22" s="126">
        <f t="shared" si="1"/>
        <v>106.25</v>
      </c>
      <c r="H22" s="127">
        <f t="shared" si="2"/>
        <v>85</v>
      </c>
      <c r="I22" s="126">
        <f t="shared" si="3"/>
        <v>63.75</v>
      </c>
    </row>
    <row r="23" spans="1:9" x14ac:dyDescent="0.25">
      <c r="A23" s="121">
        <v>18</v>
      </c>
      <c r="B23" s="124">
        <v>19</v>
      </c>
      <c r="C23" s="125">
        <f t="shared" si="4"/>
        <v>450</v>
      </c>
      <c r="D23" s="126">
        <f t="shared" si="5"/>
        <v>270</v>
      </c>
      <c r="E23" s="128">
        <f t="shared" si="6"/>
        <v>180</v>
      </c>
      <c r="F23" s="128">
        <f t="shared" si="0"/>
        <v>157.5</v>
      </c>
      <c r="G23" s="126">
        <f t="shared" si="1"/>
        <v>112.5</v>
      </c>
      <c r="H23" s="127">
        <f t="shared" si="2"/>
        <v>90</v>
      </c>
      <c r="I23" s="126">
        <f t="shared" si="3"/>
        <v>67.5</v>
      </c>
    </row>
    <row r="24" spans="1:9" x14ac:dyDescent="0.25">
      <c r="A24" s="121">
        <v>19</v>
      </c>
      <c r="B24" s="124">
        <v>20</v>
      </c>
      <c r="C24" s="125">
        <f t="shared" si="4"/>
        <v>475</v>
      </c>
      <c r="D24" s="126">
        <f t="shared" si="5"/>
        <v>285</v>
      </c>
      <c r="E24" s="128">
        <f t="shared" si="6"/>
        <v>190</v>
      </c>
      <c r="F24" s="128">
        <f t="shared" si="0"/>
        <v>166.25</v>
      </c>
      <c r="G24" s="126">
        <f t="shared" si="1"/>
        <v>118.75</v>
      </c>
      <c r="H24" s="127">
        <f t="shared" si="2"/>
        <v>95</v>
      </c>
      <c r="I24" s="126">
        <f t="shared" si="3"/>
        <v>71.25</v>
      </c>
    </row>
    <row r="25" spans="1:9" x14ac:dyDescent="0.25">
      <c r="A25" s="121">
        <v>20</v>
      </c>
      <c r="B25" s="124">
        <v>21</v>
      </c>
      <c r="C25" s="125">
        <f t="shared" si="4"/>
        <v>500</v>
      </c>
      <c r="D25" s="126">
        <f t="shared" si="5"/>
        <v>300</v>
      </c>
      <c r="E25" s="128">
        <f t="shared" si="6"/>
        <v>200</v>
      </c>
      <c r="F25" s="128">
        <f t="shared" si="0"/>
        <v>175</v>
      </c>
      <c r="G25" s="126">
        <f t="shared" si="1"/>
        <v>125</v>
      </c>
      <c r="H25" s="127">
        <f t="shared" si="2"/>
        <v>100</v>
      </c>
      <c r="I25" s="126">
        <f t="shared" si="3"/>
        <v>75</v>
      </c>
    </row>
    <row r="26" spans="1:9" x14ac:dyDescent="0.25">
      <c r="A26" s="121">
        <v>21</v>
      </c>
      <c r="B26" s="124">
        <v>22</v>
      </c>
      <c r="C26" s="125">
        <f t="shared" si="4"/>
        <v>525</v>
      </c>
      <c r="D26" s="126">
        <f t="shared" si="5"/>
        <v>315</v>
      </c>
      <c r="E26" s="128">
        <f t="shared" si="6"/>
        <v>210</v>
      </c>
      <c r="F26" s="128">
        <f t="shared" si="0"/>
        <v>183.75</v>
      </c>
      <c r="G26" s="126">
        <f t="shared" si="1"/>
        <v>131.25</v>
      </c>
      <c r="H26" s="127">
        <f t="shared" si="2"/>
        <v>105</v>
      </c>
      <c r="I26" s="126">
        <f t="shared" si="3"/>
        <v>78.75</v>
      </c>
    </row>
    <row r="27" spans="1:9" x14ac:dyDescent="0.25">
      <c r="A27" s="121">
        <v>22</v>
      </c>
      <c r="B27" s="124">
        <v>23</v>
      </c>
      <c r="C27" s="125">
        <f t="shared" si="4"/>
        <v>550</v>
      </c>
      <c r="D27" s="126">
        <f t="shared" si="5"/>
        <v>330</v>
      </c>
      <c r="E27" s="128">
        <f t="shared" si="6"/>
        <v>220</v>
      </c>
      <c r="F27" s="128">
        <f t="shared" si="0"/>
        <v>192.5</v>
      </c>
      <c r="G27" s="126">
        <f t="shared" si="1"/>
        <v>137.5</v>
      </c>
      <c r="H27" s="127">
        <f t="shared" si="2"/>
        <v>110</v>
      </c>
      <c r="I27" s="126">
        <f t="shared" si="3"/>
        <v>82.5</v>
      </c>
    </row>
    <row r="28" spans="1:9" x14ac:dyDescent="0.25">
      <c r="A28" s="121">
        <v>23</v>
      </c>
      <c r="B28" s="124">
        <v>24</v>
      </c>
      <c r="C28" s="125">
        <f t="shared" si="4"/>
        <v>575</v>
      </c>
      <c r="D28" s="126">
        <f t="shared" si="5"/>
        <v>345</v>
      </c>
      <c r="E28" s="128">
        <f t="shared" si="6"/>
        <v>230</v>
      </c>
      <c r="F28" s="128">
        <f t="shared" si="0"/>
        <v>201.25</v>
      </c>
      <c r="G28" s="126">
        <f t="shared" si="1"/>
        <v>143.75</v>
      </c>
      <c r="H28" s="127">
        <f t="shared" si="2"/>
        <v>115</v>
      </c>
      <c r="I28" s="126">
        <f t="shared" si="3"/>
        <v>86.25</v>
      </c>
    </row>
    <row r="29" spans="1:9" x14ac:dyDescent="0.25">
      <c r="A29" s="121">
        <v>24</v>
      </c>
      <c r="B29" s="124">
        <v>25</v>
      </c>
      <c r="C29" s="125">
        <f t="shared" si="4"/>
        <v>600</v>
      </c>
      <c r="D29" s="126">
        <f t="shared" si="5"/>
        <v>360</v>
      </c>
      <c r="E29" s="128">
        <f t="shared" si="6"/>
        <v>240</v>
      </c>
      <c r="F29" s="128">
        <f t="shared" si="0"/>
        <v>210</v>
      </c>
      <c r="G29" s="126">
        <f t="shared" si="1"/>
        <v>150</v>
      </c>
      <c r="H29" s="127">
        <f t="shared" si="2"/>
        <v>120</v>
      </c>
      <c r="I29" s="126">
        <f t="shared" si="3"/>
        <v>90</v>
      </c>
    </row>
    <row r="30" spans="1:9" x14ac:dyDescent="0.25">
      <c r="A30" s="121">
        <v>25</v>
      </c>
      <c r="B30" s="124">
        <v>26</v>
      </c>
      <c r="C30" s="125">
        <f t="shared" si="4"/>
        <v>625</v>
      </c>
      <c r="D30" s="126">
        <f t="shared" si="5"/>
        <v>375</v>
      </c>
      <c r="E30" s="128">
        <f t="shared" si="6"/>
        <v>250</v>
      </c>
      <c r="F30" s="128">
        <f t="shared" si="0"/>
        <v>218.75</v>
      </c>
      <c r="G30" s="126">
        <f t="shared" si="1"/>
        <v>156.25</v>
      </c>
      <c r="H30" s="127">
        <f t="shared" si="2"/>
        <v>125</v>
      </c>
      <c r="I30" s="126">
        <f t="shared" si="3"/>
        <v>93.75</v>
      </c>
    </row>
    <row r="31" spans="1:9" x14ac:dyDescent="0.25">
      <c r="A31" s="121">
        <v>26</v>
      </c>
      <c r="B31" s="124">
        <v>27</v>
      </c>
      <c r="C31" s="125">
        <f t="shared" si="4"/>
        <v>650</v>
      </c>
      <c r="D31" s="126">
        <f t="shared" si="5"/>
        <v>390</v>
      </c>
      <c r="E31" s="128">
        <f t="shared" si="6"/>
        <v>260</v>
      </c>
      <c r="F31" s="128">
        <f t="shared" si="0"/>
        <v>227.49999999999997</v>
      </c>
      <c r="G31" s="126">
        <f t="shared" si="1"/>
        <v>162.5</v>
      </c>
      <c r="H31" s="127">
        <f t="shared" si="2"/>
        <v>130</v>
      </c>
      <c r="I31" s="126">
        <f t="shared" si="3"/>
        <v>97.5</v>
      </c>
    </row>
    <row r="32" spans="1:9" x14ac:dyDescent="0.25">
      <c r="A32" s="121">
        <v>27</v>
      </c>
      <c r="B32" s="124">
        <v>28</v>
      </c>
      <c r="C32" s="125">
        <f t="shared" si="4"/>
        <v>675</v>
      </c>
      <c r="D32" s="126">
        <f t="shared" si="5"/>
        <v>405</v>
      </c>
      <c r="E32" s="128">
        <f t="shared" si="6"/>
        <v>270</v>
      </c>
      <c r="F32" s="128">
        <f t="shared" si="0"/>
        <v>236.24999999999997</v>
      </c>
      <c r="G32" s="126">
        <f t="shared" si="1"/>
        <v>168.75</v>
      </c>
      <c r="H32" s="127">
        <f t="shared" si="2"/>
        <v>135</v>
      </c>
      <c r="I32" s="126">
        <f t="shared" si="3"/>
        <v>101.25</v>
      </c>
    </row>
    <row r="33" spans="1:9" x14ac:dyDescent="0.25">
      <c r="A33" s="121">
        <v>28</v>
      </c>
      <c r="B33" s="124">
        <v>29</v>
      </c>
      <c r="C33" s="125">
        <f t="shared" si="4"/>
        <v>700</v>
      </c>
      <c r="D33" s="126">
        <f t="shared" si="5"/>
        <v>420</v>
      </c>
      <c r="E33" s="128">
        <f t="shared" si="6"/>
        <v>280</v>
      </c>
      <c r="F33" s="128">
        <f t="shared" si="0"/>
        <v>244.99999999999997</v>
      </c>
      <c r="G33" s="126">
        <f t="shared" si="1"/>
        <v>175</v>
      </c>
      <c r="H33" s="127">
        <f t="shared" si="2"/>
        <v>140</v>
      </c>
      <c r="I33" s="126">
        <f t="shared" si="3"/>
        <v>105</v>
      </c>
    </row>
    <row r="34" spans="1:9" x14ac:dyDescent="0.25">
      <c r="A34" s="121">
        <v>29</v>
      </c>
      <c r="B34" s="124">
        <v>30</v>
      </c>
      <c r="C34" s="125">
        <f t="shared" si="4"/>
        <v>725</v>
      </c>
      <c r="D34" s="126">
        <f t="shared" si="5"/>
        <v>435</v>
      </c>
      <c r="E34" s="128">
        <f t="shared" si="6"/>
        <v>290</v>
      </c>
      <c r="F34" s="128">
        <f t="shared" si="0"/>
        <v>253.74999999999997</v>
      </c>
      <c r="G34" s="126">
        <f t="shared" si="1"/>
        <v>181.25</v>
      </c>
      <c r="H34" s="127">
        <f t="shared" si="2"/>
        <v>145</v>
      </c>
      <c r="I34" s="126">
        <f t="shared" si="3"/>
        <v>108.75</v>
      </c>
    </row>
    <row r="35" spans="1:9" x14ac:dyDescent="0.25">
      <c r="A35" s="121">
        <v>30</v>
      </c>
      <c r="B35" s="124">
        <v>31</v>
      </c>
      <c r="C35" s="125">
        <f t="shared" si="4"/>
        <v>750</v>
      </c>
      <c r="D35" s="127">
        <f t="shared" si="5"/>
        <v>450</v>
      </c>
      <c r="E35" s="126">
        <f t="shared" si="6"/>
        <v>300</v>
      </c>
      <c r="F35" s="127">
        <f t="shared" si="0"/>
        <v>262.5</v>
      </c>
      <c r="G35" s="126">
        <f t="shared" si="1"/>
        <v>187.5</v>
      </c>
      <c r="H35" s="126">
        <f t="shared" si="2"/>
        <v>150</v>
      </c>
      <c r="I35" s="126">
        <f t="shared" si="3"/>
        <v>112.5</v>
      </c>
    </row>
    <row r="36" spans="1:9" x14ac:dyDescent="0.25">
      <c r="A36" s="121">
        <v>31</v>
      </c>
      <c r="B36" s="124">
        <v>32</v>
      </c>
      <c r="C36" s="125">
        <f t="shared" si="4"/>
        <v>775</v>
      </c>
      <c r="D36" s="127">
        <f t="shared" si="5"/>
        <v>465</v>
      </c>
      <c r="E36" s="126">
        <f t="shared" si="6"/>
        <v>310</v>
      </c>
      <c r="F36" s="127">
        <f t="shared" si="0"/>
        <v>271.25</v>
      </c>
      <c r="G36" s="126">
        <f t="shared" si="1"/>
        <v>193.75</v>
      </c>
      <c r="H36" s="126">
        <f t="shared" si="2"/>
        <v>155</v>
      </c>
      <c r="I36" s="126">
        <f t="shared" si="3"/>
        <v>116.25</v>
      </c>
    </row>
    <row r="37" spans="1:9" x14ac:dyDescent="0.25">
      <c r="A37" s="121">
        <v>32</v>
      </c>
      <c r="B37" s="124">
        <v>33</v>
      </c>
      <c r="C37" s="125">
        <f t="shared" si="4"/>
        <v>800</v>
      </c>
      <c r="D37" s="127">
        <f t="shared" si="5"/>
        <v>480</v>
      </c>
      <c r="E37" s="126">
        <f t="shared" si="6"/>
        <v>320</v>
      </c>
      <c r="F37" s="127">
        <f t="shared" si="0"/>
        <v>280</v>
      </c>
      <c r="G37" s="126">
        <f t="shared" si="1"/>
        <v>200</v>
      </c>
      <c r="H37" s="126">
        <f t="shared" si="2"/>
        <v>160</v>
      </c>
      <c r="I37" s="126">
        <f t="shared" si="3"/>
        <v>120</v>
      </c>
    </row>
    <row r="38" spans="1:9" x14ac:dyDescent="0.25">
      <c r="A38" s="121">
        <v>33</v>
      </c>
      <c r="B38" s="124">
        <v>34</v>
      </c>
      <c r="C38" s="125">
        <f t="shared" si="4"/>
        <v>825</v>
      </c>
      <c r="D38" s="127">
        <f t="shared" si="5"/>
        <v>495</v>
      </c>
      <c r="E38" s="126">
        <f t="shared" si="6"/>
        <v>330</v>
      </c>
      <c r="F38" s="127">
        <f t="shared" si="0"/>
        <v>288.75</v>
      </c>
      <c r="G38" s="126">
        <f t="shared" si="1"/>
        <v>206.25</v>
      </c>
      <c r="H38" s="126">
        <f t="shared" si="2"/>
        <v>165</v>
      </c>
      <c r="I38" s="126">
        <f t="shared" si="3"/>
        <v>123.75</v>
      </c>
    </row>
    <row r="39" spans="1:9" x14ac:dyDescent="0.25">
      <c r="A39" s="121">
        <v>34</v>
      </c>
      <c r="B39" s="124">
        <v>35</v>
      </c>
      <c r="C39" s="125">
        <f t="shared" si="4"/>
        <v>850</v>
      </c>
      <c r="D39" s="127">
        <f t="shared" si="5"/>
        <v>510</v>
      </c>
      <c r="E39" s="126">
        <f t="shared" si="6"/>
        <v>340</v>
      </c>
      <c r="F39" s="127">
        <f t="shared" si="0"/>
        <v>297.5</v>
      </c>
      <c r="G39" s="126">
        <f t="shared" si="1"/>
        <v>212.5</v>
      </c>
      <c r="H39" s="126">
        <f t="shared" si="2"/>
        <v>170</v>
      </c>
      <c r="I39" s="126">
        <f t="shared" si="3"/>
        <v>127.5</v>
      </c>
    </row>
    <row r="40" spans="1:9" x14ac:dyDescent="0.25">
      <c r="A40" s="121">
        <v>35</v>
      </c>
      <c r="B40" s="124">
        <v>36</v>
      </c>
      <c r="C40" s="125">
        <f t="shared" si="4"/>
        <v>875</v>
      </c>
      <c r="D40" s="127">
        <f t="shared" si="5"/>
        <v>525</v>
      </c>
      <c r="E40" s="126">
        <f t="shared" si="6"/>
        <v>350</v>
      </c>
      <c r="F40" s="127">
        <f t="shared" si="0"/>
        <v>306.25</v>
      </c>
      <c r="G40" s="126">
        <f t="shared" si="1"/>
        <v>218.75</v>
      </c>
      <c r="H40" s="126">
        <f t="shared" si="2"/>
        <v>175</v>
      </c>
      <c r="I40" s="126">
        <f t="shared" si="3"/>
        <v>131.25</v>
      </c>
    </row>
    <row r="41" spans="1:9" x14ac:dyDescent="0.25">
      <c r="A41" s="121">
        <v>36</v>
      </c>
      <c r="B41" s="124">
        <v>37</v>
      </c>
      <c r="C41" s="125">
        <f t="shared" si="4"/>
        <v>900</v>
      </c>
      <c r="D41" s="127">
        <f t="shared" si="5"/>
        <v>540</v>
      </c>
      <c r="E41" s="126">
        <f t="shared" si="6"/>
        <v>360</v>
      </c>
      <c r="F41" s="127">
        <f t="shared" si="0"/>
        <v>315</v>
      </c>
      <c r="G41" s="126">
        <f t="shared" si="1"/>
        <v>225</v>
      </c>
      <c r="H41" s="126">
        <f t="shared" si="2"/>
        <v>180</v>
      </c>
      <c r="I41" s="126">
        <f t="shared" si="3"/>
        <v>135</v>
      </c>
    </row>
    <row r="42" spans="1:9" x14ac:dyDescent="0.25">
      <c r="A42" s="121">
        <v>37</v>
      </c>
      <c r="B42" s="124">
        <v>38</v>
      </c>
      <c r="C42" s="125">
        <f t="shared" si="4"/>
        <v>925</v>
      </c>
      <c r="D42" s="127">
        <f t="shared" si="5"/>
        <v>555</v>
      </c>
      <c r="E42" s="126">
        <f t="shared" si="6"/>
        <v>370</v>
      </c>
      <c r="F42" s="127">
        <f t="shared" si="0"/>
        <v>323.75</v>
      </c>
      <c r="G42" s="126">
        <f t="shared" si="1"/>
        <v>231.25</v>
      </c>
      <c r="H42" s="126">
        <f t="shared" si="2"/>
        <v>185</v>
      </c>
      <c r="I42" s="126">
        <f t="shared" si="3"/>
        <v>138.75</v>
      </c>
    </row>
    <row r="43" spans="1:9" x14ac:dyDescent="0.25">
      <c r="A43" s="121">
        <v>38</v>
      </c>
      <c r="B43" s="124">
        <v>39</v>
      </c>
      <c r="C43" s="125">
        <f t="shared" si="4"/>
        <v>950</v>
      </c>
      <c r="D43" s="127">
        <f t="shared" si="5"/>
        <v>570</v>
      </c>
      <c r="E43" s="126">
        <f t="shared" si="6"/>
        <v>380</v>
      </c>
      <c r="F43" s="127">
        <f t="shared" si="0"/>
        <v>332.5</v>
      </c>
      <c r="G43" s="126">
        <f t="shared" si="1"/>
        <v>237.5</v>
      </c>
      <c r="H43" s="126">
        <f t="shared" si="2"/>
        <v>190</v>
      </c>
      <c r="I43" s="126">
        <f t="shared" si="3"/>
        <v>142.5</v>
      </c>
    </row>
    <row r="44" spans="1:9" x14ac:dyDescent="0.25">
      <c r="A44" s="121">
        <v>39</v>
      </c>
      <c r="B44" s="124">
        <v>40</v>
      </c>
      <c r="C44" s="125">
        <f t="shared" si="4"/>
        <v>975</v>
      </c>
      <c r="D44" s="127">
        <f t="shared" si="5"/>
        <v>585</v>
      </c>
      <c r="E44" s="126">
        <f t="shared" si="6"/>
        <v>390</v>
      </c>
      <c r="F44" s="127">
        <f t="shared" si="0"/>
        <v>341.25</v>
      </c>
      <c r="G44" s="126">
        <f t="shared" si="1"/>
        <v>243.75</v>
      </c>
      <c r="H44" s="126">
        <f t="shared" si="2"/>
        <v>195</v>
      </c>
      <c r="I44" s="126">
        <f t="shared" si="3"/>
        <v>146.25</v>
      </c>
    </row>
    <row r="45" spans="1:9" x14ac:dyDescent="0.25">
      <c r="A45" s="121">
        <v>40</v>
      </c>
      <c r="B45" s="124">
        <v>41</v>
      </c>
      <c r="C45" s="125">
        <f t="shared" si="4"/>
        <v>1000</v>
      </c>
      <c r="D45" s="127">
        <f t="shared" si="5"/>
        <v>600</v>
      </c>
      <c r="E45" s="126">
        <f t="shared" si="6"/>
        <v>400</v>
      </c>
      <c r="F45" s="127">
        <f t="shared" si="0"/>
        <v>350</v>
      </c>
      <c r="G45" s="126">
        <f t="shared" si="1"/>
        <v>250</v>
      </c>
      <c r="H45" s="126">
        <f t="shared" si="2"/>
        <v>200</v>
      </c>
      <c r="I45" s="126">
        <f t="shared" si="3"/>
        <v>150</v>
      </c>
    </row>
    <row r="46" spans="1:9" x14ac:dyDescent="0.25">
      <c r="A46" s="121">
        <v>41</v>
      </c>
      <c r="B46" s="124">
        <v>42</v>
      </c>
      <c r="C46" s="125">
        <f t="shared" si="4"/>
        <v>1025</v>
      </c>
      <c r="D46" s="127">
        <f t="shared" si="5"/>
        <v>615</v>
      </c>
      <c r="E46" s="126">
        <f t="shared" si="6"/>
        <v>410</v>
      </c>
      <c r="F46" s="127">
        <f t="shared" si="0"/>
        <v>358.75</v>
      </c>
      <c r="G46" s="126">
        <f t="shared" si="1"/>
        <v>256.25</v>
      </c>
      <c r="H46" s="126">
        <f t="shared" si="2"/>
        <v>205</v>
      </c>
      <c r="I46" s="126">
        <f t="shared" si="3"/>
        <v>153.75</v>
      </c>
    </row>
    <row r="47" spans="1:9" x14ac:dyDescent="0.25">
      <c r="A47" s="121">
        <v>42</v>
      </c>
      <c r="B47" s="124">
        <v>43</v>
      </c>
      <c r="C47" s="125">
        <f t="shared" si="4"/>
        <v>1050</v>
      </c>
      <c r="D47" s="127">
        <f t="shared" si="5"/>
        <v>630</v>
      </c>
      <c r="E47" s="126">
        <f t="shared" si="6"/>
        <v>420</v>
      </c>
      <c r="F47" s="127">
        <f t="shared" si="0"/>
        <v>367.5</v>
      </c>
      <c r="G47" s="126">
        <f t="shared" si="1"/>
        <v>262.5</v>
      </c>
      <c r="H47" s="126">
        <f t="shared" si="2"/>
        <v>210</v>
      </c>
      <c r="I47" s="126">
        <f t="shared" si="3"/>
        <v>157.5</v>
      </c>
    </row>
    <row r="48" spans="1:9" x14ac:dyDescent="0.25">
      <c r="A48" s="121">
        <v>43</v>
      </c>
      <c r="B48" s="124">
        <v>44</v>
      </c>
      <c r="C48" s="125">
        <f t="shared" si="4"/>
        <v>1075</v>
      </c>
      <c r="D48" s="127">
        <f t="shared" si="5"/>
        <v>645</v>
      </c>
      <c r="E48" s="126">
        <f t="shared" si="6"/>
        <v>430</v>
      </c>
      <c r="F48" s="127">
        <f t="shared" si="0"/>
        <v>376.25</v>
      </c>
      <c r="G48" s="126">
        <f t="shared" si="1"/>
        <v>268.75</v>
      </c>
      <c r="H48" s="126">
        <f t="shared" si="2"/>
        <v>215</v>
      </c>
      <c r="I48" s="126">
        <f t="shared" si="3"/>
        <v>161.25</v>
      </c>
    </row>
    <row r="49" spans="1:9" x14ac:dyDescent="0.25">
      <c r="A49" s="121">
        <v>44</v>
      </c>
      <c r="B49" s="124">
        <v>45</v>
      </c>
      <c r="C49" s="125">
        <f t="shared" si="4"/>
        <v>1100</v>
      </c>
      <c r="D49" s="127">
        <f t="shared" si="5"/>
        <v>660</v>
      </c>
      <c r="E49" s="126">
        <f t="shared" si="6"/>
        <v>440</v>
      </c>
      <c r="F49" s="127">
        <f t="shared" si="0"/>
        <v>385</v>
      </c>
      <c r="G49" s="126">
        <f t="shared" si="1"/>
        <v>275</v>
      </c>
      <c r="H49" s="126">
        <f t="shared" si="2"/>
        <v>220</v>
      </c>
      <c r="I49" s="126">
        <f t="shared" si="3"/>
        <v>165</v>
      </c>
    </row>
    <row r="50" spans="1:9" x14ac:dyDescent="0.25">
      <c r="A50" s="121">
        <v>45</v>
      </c>
      <c r="B50" s="124">
        <v>46</v>
      </c>
      <c r="C50" s="125">
        <f t="shared" si="4"/>
        <v>1125</v>
      </c>
      <c r="D50" s="127">
        <f t="shared" si="5"/>
        <v>675</v>
      </c>
      <c r="E50" s="126">
        <f t="shared" si="6"/>
        <v>450</v>
      </c>
      <c r="F50" s="127">
        <f t="shared" si="0"/>
        <v>393.75</v>
      </c>
      <c r="G50" s="126">
        <f t="shared" si="1"/>
        <v>281.25</v>
      </c>
      <c r="H50" s="126">
        <f t="shared" si="2"/>
        <v>225</v>
      </c>
      <c r="I50" s="126">
        <f t="shared" si="3"/>
        <v>168.75</v>
      </c>
    </row>
    <row r="51" spans="1:9" x14ac:dyDescent="0.25">
      <c r="A51" s="121">
        <v>46</v>
      </c>
      <c r="B51" s="124">
        <v>47</v>
      </c>
      <c r="C51" s="125">
        <f t="shared" si="4"/>
        <v>1150</v>
      </c>
      <c r="D51" s="127">
        <f t="shared" si="5"/>
        <v>690</v>
      </c>
      <c r="E51" s="126">
        <f t="shared" si="6"/>
        <v>460</v>
      </c>
      <c r="F51" s="127">
        <f t="shared" si="0"/>
        <v>402.5</v>
      </c>
      <c r="G51" s="126">
        <f t="shared" si="1"/>
        <v>287.5</v>
      </c>
      <c r="H51" s="126">
        <f t="shared" si="2"/>
        <v>230</v>
      </c>
      <c r="I51" s="126">
        <f t="shared" si="3"/>
        <v>172.5</v>
      </c>
    </row>
    <row r="52" spans="1:9" x14ac:dyDescent="0.25">
      <c r="A52" s="121">
        <v>47</v>
      </c>
      <c r="B52" s="124">
        <v>48</v>
      </c>
      <c r="C52" s="125">
        <f t="shared" si="4"/>
        <v>1175</v>
      </c>
      <c r="D52" s="127">
        <f t="shared" si="5"/>
        <v>705</v>
      </c>
      <c r="E52" s="126">
        <f t="shared" si="6"/>
        <v>470</v>
      </c>
      <c r="F52" s="127">
        <f t="shared" si="0"/>
        <v>411.25</v>
      </c>
      <c r="G52" s="126">
        <f t="shared" si="1"/>
        <v>293.75</v>
      </c>
      <c r="H52" s="126">
        <f t="shared" si="2"/>
        <v>235</v>
      </c>
      <c r="I52" s="126">
        <f t="shared" si="3"/>
        <v>176.25</v>
      </c>
    </row>
    <row r="53" spans="1:9" x14ac:dyDescent="0.25">
      <c r="A53" s="121">
        <v>48</v>
      </c>
      <c r="B53" s="124">
        <v>49</v>
      </c>
      <c r="C53" s="125">
        <f t="shared" si="4"/>
        <v>1200</v>
      </c>
      <c r="D53" s="127">
        <f t="shared" si="5"/>
        <v>720</v>
      </c>
      <c r="E53" s="126">
        <f t="shared" si="6"/>
        <v>480</v>
      </c>
      <c r="F53" s="127">
        <f t="shared" si="0"/>
        <v>420</v>
      </c>
      <c r="G53" s="126">
        <f t="shared" si="1"/>
        <v>300</v>
      </c>
      <c r="H53" s="126">
        <f t="shared" si="2"/>
        <v>240</v>
      </c>
      <c r="I53" s="126">
        <f t="shared" si="3"/>
        <v>180</v>
      </c>
    </row>
    <row r="54" spans="1:9" x14ac:dyDescent="0.25">
      <c r="A54" s="121">
        <v>49</v>
      </c>
      <c r="B54" s="124">
        <v>50</v>
      </c>
      <c r="C54" s="125">
        <f t="shared" si="4"/>
        <v>1225</v>
      </c>
      <c r="D54" s="127">
        <f t="shared" si="5"/>
        <v>735</v>
      </c>
      <c r="E54" s="126">
        <f t="shared" si="6"/>
        <v>490</v>
      </c>
      <c r="F54" s="127">
        <f t="shared" si="0"/>
        <v>428.75</v>
      </c>
      <c r="G54" s="126">
        <f t="shared" si="1"/>
        <v>306.25</v>
      </c>
      <c r="H54" s="126">
        <f t="shared" si="2"/>
        <v>245</v>
      </c>
      <c r="I54" s="126">
        <f t="shared" si="3"/>
        <v>183.75</v>
      </c>
    </row>
  </sheetData>
  <mergeCells count="1">
    <mergeCell ref="B3:E3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2F63-4CB0-4C58-890C-9976727794F6}">
  <sheetPr>
    <pageSetUpPr fitToPage="1"/>
  </sheetPr>
  <dimension ref="A3:AC77"/>
  <sheetViews>
    <sheetView topLeftCell="A61" workbookViewId="0">
      <selection activeCell="H85" sqref="H85"/>
    </sheetView>
  </sheetViews>
  <sheetFormatPr defaultColWidth="9.140625" defaultRowHeight="15" x14ac:dyDescent="0.25"/>
  <cols>
    <col min="1" max="2" width="9.140625" style="1"/>
    <col min="3" max="3" width="9.85546875" style="1" bestFit="1" customWidth="1"/>
    <col min="4" max="4" width="12" style="1" customWidth="1"/>
    <col min="5" max="5" width="11" style="1" customWidth="1"/>
    <col min="6" max="6" width="14.28515625" style="1" bestFit="1" customWidth="1"/>
    <col min="7" max="7" width="9.85546875" style="1" bestFit="1" customWidth="1"/>
    <col min="8" max="8" width="10.28515625" style="1" customWidth="1"/>
    <col min="9" max="9" width="10.42578125" style="1" customWidth="1"/>
    <col min="10" max="15" width="11.85546875" style="1" bestFit="1" customWidth="1"/>
    <col min="16" max="16" width="13.28515625" style="4" customWidth="1"/>
    <col min="17" max="20" width="11.85546875" style="4" bestFit="1" customWidth="1"/>
    <col min="21" max="21" width="11.85546875" style="1" bestFit="1" customWidth="1"/>
    <col min="22" max="23" width="11.5703125" style="1" bestFit="1" customWidth="1"/>
    <col min="24" max="16384" width="9.140625" style="1"/>
  </cols>
  <sheetData>
    <row r="3" spans="1:4" x14ac:dyDescent="0.25">
      <c r="B3" s="304" t="s">
        <v>0</v>
      </c>
      <c r="C3" s="304"/>
      <c r="D3" s="304"/>
    </row>
    <row r="4" spans="1:4" x14ac:dyDescent="0.25">
      <c r="A4" s="1" t="s">
        <v>1</v>
      </c>
      <c r="C4" s="2">
        <v>20</v>
      </c>
    </row>
    <row r="5" spans="1:4" x14ac:dyDescent="0.25">
      <c r="A5" s="1" t="s">
        <v>2</v>
      </c>
      <c r="C5" s="2">
        <v>30</v>
      </c>
    </row>
    <row r="6" spans="1:4" x14ac:dyDescent="0.25">
      <c r="A6" s="1" t="s">
        <v>3</v>
      </c>
      <c r="C6" s="3">
        <v>0</v>
      </c>
    </row>
    <row r="7" spans="1:4" x14ac:dyDescent="0.25">
      <c r="B7" s="1" t="s">
        <v>4</v>
      </c>
      <c r="C7" s="2">
        <v>50</v>
      </c>
    </row>
    <row r="9" spans="1:4" x14ac:dyDescent="0.25">
      <c r="A9" s="1" t="s">
        <v>5</v>
      </c>
      <c r="C9" s="2">
        <v>10</v>
      </c>
    </row>
    <row r="12" spans="1:4" x14ac:dyDescent="0.25">
      <c r="B12" s="304" t="s">
        <v>6</v>
      </c>
      <c r="C12" s="304"/>
      <c r="D12" s="304"/>
    </row>
    <row r="13" spans="1:4" x14ac:dyDescent="0.25">
      <c r="A13" s="1" t="s">
        <v>1</v>
      </c>
      <c r="C13" s="2">
        <v>40</v>
      </c>
    </row>
    <row r="14" spans="1:4" x14ac:dyDescent="0.25">
      <c r="A14" s="1" t="s">
        <v>2</v>
      </c>
      <c r="C14" s="2">
        <v>60</v>
      </c>
    </row>
    <row r="15" spans="1:4" x14ac:dyDescent="0.25">
      <c r="A15" s="1" t="s">
        <v>3</v>
      </c>
      <c r="C15" s="3">
        <v>0</v>
      </c>
    </row>
    <row r="16" spans="1:4" x14ac:dyDescent="0.25">
      <c r="B16" s="1" t="s">
        <v>4</v>
      </c>
      <c r="C16" s="2">
        <v>100</v>
      </c>
    </row>
    <row r="18" spans="1:23" x14ac:dyDescent="0.25">
      <c r="A18" s="1" t="s">
        <v>5</v>
      </c>
      <c r="C18" s="2">
        <v>10</v>
      </c>
    </row>
    <row r="22" spans="1:23" x14ac:dyDescent="0.25">
      <c r="B22" s="304" t="s">
        <v>101</v>
      </c>
      <c r="C22" s="304"/>
      <c r="D22" s="304"/>
      <c r="E22" s="5"/>
      <c r="F22" s="5"/>
      <c r="G22" s="5"/>
    </row>
    <row r="23" spans="1:23" x14ac:dyDescent="0.25">
      <c r="A23" s="1" t="s">
        <v>7</v>
      </c>
      <c r="C23" s="2">
        <v>250</v>
      </c>
      <c r="E23" s="6" t="s">
        <v>8</v>
      </c>
      <c r="F23" s="6"/>
      <c r="G23" s="6">
        <v>22</v>
      </c>
      <c r="L23" s="129"/>
    </row>
    <row r="24" spans="1:23" x14ac:dyDescent="0.25">
      <c r="A24" s="1" t="s">
        <v>1</v>
      </c>
      <c r="C24" s="2">
        <v>40</v>
      </c>
      <c r="E24" s="6" t="s">
        <v>9</v>
      </c>
      <c r="F24" s="6"/>
      <c r="G24" s="6">
        <v>12</v>
      </c>
      <c r="J24" s="163">
        <v>25</v>
      </c>
      <c r="K24" s="150">
        <v>24</v>
      </c>
      <c r="L24" s="156">
        <v>23</v>
      </c>
      <c r="M24" s="7">
        <v>22</v>
      </c>
      <c r="N24" s="7">
        <v>21</v>
      </c>
      <c r="O24" s="130">
        <v>20</v>
      </c>
      <c r="P24" s="8">
        <v>19</v>
      </c>
      <c r="Q24" s="8">
        <v>18</v>
      </c>
      <c r="R24" s="8">
        <v>17</v>
      </c>
      <c r="S24" s="8">
        <v>16</v>
      </c>
      <c r="T24" s="9">
        <v>15</v>
      </c>
      <c r="U24" s="9">
        <v>14</v>
      </c>
      <c r="V24" s="9">
        <v>13</v>
      </c>
      <c r="W24" s="9">
        <v>12</v>
      </c>
    </row>
    <row r="25" spans="1:23" x14ac:dyDescent="0.25">
      <c r="A25" s="1" t="s">
        <v>10</v>
      </c>
      <c r="C25" s="10">
        <f>SUM(C23-C24)</f>
        <v>210</v>
      </c>
      <c r="I25" s="1" t="s">
        <v>11</v>
      </c>
      <c r="J25" s="181" t="s">
        <v>12</v>
      </c>
      <c r="K25" s="182" t="s">
        <v>12</v>
      </c>
      <c r="L25" s="183" t="s">
        <v>12</v>
      </c>
      <c r="M25" s="184" t="s">
        <v>12</v>
      </c>
      <c r="N25" s="184" t="s">
        <v>12</v>
      </c>
      <c r="O25" s="185" t="s">
        <v>12</v>
      </c>
      <c r="P25" s="186" t="s">
        <v>12</v>
      </c>
      <c r="Q25" s="186" t="s">
        <v>12</v>
      </c>
      <c r="R25" s="186" t="s">
        <v>12</v>
      </c>
      <c r="S25" s="186" t="s">
        <v>12</v>
      </c>
      <c r="T25" s="187" t="s">
        <v>12</v>
      </c>
      <c r="U25" s="187" t="s">
        <v>12</v>
      </c>
      <c r="V25" s="187" t="s">
        <v>12</v>
      </c>
      <c r="W25" s="187" t="s">
        <v>12</v>
      </c>
    </row>
    <row r="26" spans="1:23" x14ac:dyDescent="0.25">
      <c r="B26" s="1" t="s">
        <v>4</v>
      </c>
      <c r="C26" s="2">
        <f>SUM(C25*M24)</f>
        <v>4620</v>
      </c>
      <c r="E26" s="1" t="s">
        <v>13</v>
      </c>
      <c r="F26" s="1" t="s">
        <v>14</v>
      </c>
      <c r="G26" s="2"/>
      <c r="H26" s="11">
        <v>150</v>
      </c>
      <c r="I26" s="11">
        <f>SUM(H26/25)</f>
        <v>6</v>
      </c>
      <c r="J26" s="164">
        <f>SUM(I26*J24)</f>
        <v>150</v>
      </c>
      <c r="K26" s="151">
        <f>SUM(I26*K24)</f>
        <v>144</v>
      </c>
      <c r="L26" s="157">
        <f>SUM(I26*L24)</f>
        <v>138</v>
      </c>
      <c r="M26" s="12">
        <f>SUM(I26*M24)</f>
        <v>132</v>
      </c>
      <c r="N26" s="12">
        <f>SUM(I26*N24)</f>
        <v>126</v>
      </c>
      <c r="O26" s="131">
        <f>SUM(I26*O24)</f>
        <v>120</v>
      </c>
      <c r="P26" s="11">
        <f>SUM(I26*P24)</f>
        <v>114</v>
      </c>
      <c r="Q26" s="11">
        <f>SUM(I26*Q24)</f>
        <v>108</v>
      </c>
      <c r="R26" s="11">
        <f>SUM(I26*R24)</f>
        <v>102</v>
      </c>
      <c r="S26" s="11">
        <f>SUM(I26*S24)</f>
        <v>96</v>
      </c>
      <c r="T26" s="13">
        <f>SUM(I26*T24)</f>
        <v>90</v>
      </c>
      <c r="U26" s="13">
        <f>SUM(I26*U24)</f>
        <v>84</v>
      </c>
      <c r="V26" s="13">
        <f>SUM(I26*V24)</f>
        <v>78</v>
      </c>
      <c r="W26" s="13">
        <f>SUM(I26*W24)</f>
        <v>72</v>
      </c>
    </row>
    <row r="27" spans="1:23" x14ac:dyDescent="0.25">
      <c r="F27" s="1" t="s">
        <v>15</v>
      </c>
      <c r="G27" s="2"/>
      <c r="H27" s="11">
        <v>100</v>
      </c>
      <c r="I27" s="11">
        <f>SUM(H27/25)</f>
        <v>4</v>
      </c>
      <c r="J27" s="164">
        <f>SUM(I27*J24)</f>
        <v>100</v>
      </c>
      <c r="K27" s="151">
        <f>SUM(I27*K24)</f>
        <v>96</v>
      </c>
      <c r="L27" s="157">
        <f>SUM(I27*L24)</f>
        <v>92</v>
      </c>
      <c r="M27" s="12">
        <f>SUM(I27*M24)</f>
        <v>88</v>
      </c>
      <c r="N27" s="12">
        <f>SUM(I27*N24)</f>
        <v>84</v>
      </c>
      <c r="O27" s="131">
        <f>SUM(I27*O24)</f>
        <v>80</v>
      </c>
      <c r="P27" s="11">
        <f>SUM(I27*P24)</f>
        <v>76</v>
      </c>
      <c r="Q27" s="11">
        <f>SUM(I27*Q24)</f>
        <v>72</v>
      </c>
      <c r="R27" s="11">
        <f>SUM(I27*R24)</f>
        <v>68</v>
      </c>
      <c r="S27" s="11">
        <f>SUM(I27*S24)</f>
        <v>64</v>
      </c>
      <c r="T27" s="13">
        <f>SUM(I27*T24)</f>
        <v>60</v>
      </c>
      <c r="U27" s="13">
        <f>SUM(I27*U24)</f>
        <v>56</v>
      </c>
      <c r="V27" s="13">
        <f>SUM(I27*V24)</f>
        <v>52</v>
      </c>
      <c r="W27" s="13">
        <f>SUM(I27*W24)</f>
        <v>48</v>
      </c>
    </row>
    <row r="28" spans="1:23" ht="15.75" thickBot="1" x14ac:dyDescent="0.3">
      <c r="C28" s="2"/>
      <c r="F28" s="1" t="s">
        <v>16</v>
      </c>
      <c r="H28" s="11">
        <v>50</v>
      </c>
      <c r="I28" s="11">
        <f>SUM(H28/25)</f>
        <v>2</v>
      </c>
      <c r="J28" s="165">
        <f>SUM(I28*J24)</f>
        <v>50</v>
      </c>
      <c r="K28" s="152">
        <f>SUM(I28*K24)</f>
        <v>48</v>
      </c>
      <c r="L28" s="158">
        <f>SUM(I28*L24)</f>
        <v>46</v>
      </c>
      <c r="M28" s="14">
        <f>SUM(I28*M24)</f>
        <v>44</v>
      </c>
      <c r="N28" s="14">
        <f>SUM(I28*N24)</f>
        <v>42</v>
      </c>
      <c r="O28" s="132">
        <f>SUM(I28*O24)</f>
        <v>40</v>
      </c>
      <c r="P28" s="15">
        <f>SUM(I28*P24)</f>
        <v>38</v>
      </c>
      <c r="Q28" s="15">
        <f>SUM(I28*Q24)</f>
        <v>36</v>
      </c>
      <c r="R28" s="15">
        <f>SUM(I28*R24)</f>
        <v>34</v>
      </c>
      <c r="S28" s="15">
        <f>SUM(I28*S24)</f>
        <v>32</v>
      </c>
      <c r="T28" s="16">
        <f>SUM(I28*T24)</f>
        <v>30</v>
      </c>
      <c r="U28" s="16">
        <f>SUM(I28*U24)</f>
        <v>28</v>
      </c>
      <c r="V28" s="16">
        <f>SUM(I28*V24)</f>
        <v>26</v>
      </c>
      <c r="W28" s="16">
        <f>SUM(I28*W24)</f>
        <v>24</v>
      </c>
    </row>
    <row r="29" spans="1:23" ht="15.75" thickTop="1" x14ac:dyDescent="0.25">
      <c r="F29" s="17" t="s">
        <v>17</v>
      </c>
      <c r="G29" s="17"/>
      <c r="H29" s="18">
        <f>SUM(H26:H28)</f>
        <v>300</v>
      </c>
      <c r="I29" s="19"/>
      <c r="J29" s="166">
        <f>SUM(J26:J28)</f>
        <v>300</v>
      </c>
      <c r="K29" s="153">
        <f>SUM(K26:K28)</f>
        <v>288</v>
      </c>
      <c r="L29" s="160">
        <f>SUM(L26:L28)</f>
        <v>276</v>
      </c>
      <c r="M29" s="20">
        <f>SUM(M26:M28)</f>
        <v>264</v>
      </c>
      <c r="N29" s="20">
        <f>SUM(N26:N28)</f>
        <v>252</v>
      </c>
      <c r="O29" s="133">
        <f t="shared" ref="O29:W29" si="0">SUM(O26:O28)</f>
        <v>240</v>
      </c>
      <c r="P29" s="21">
        <f>SUM(P26:P28)</f>
        <v>228</v>
      </c>
      <c r="Q29" s="149">
        <f>SUM(Q26:Q28)</f>
        <v>216</v>
      </c>
      <c r="R29" s="21">
        <f t="shared" si="0"/>
        <v>204</v>
      </c>
      <c r="S29" s="21">
        <f t="shared" si="0"/>
        <v>192</v>
      </c>
      <c r="T29" s="22">
        <f t="shared" si="0"/>
        <v>180</v>
      </c>
      <c r="U29" s="22">
        <f t="shared" si="0"/>
        <v>168</v>
      </c>
      <c r="V29" s="22">
        <f t="shared" si="0"/>
        <v>156</v>
      </c>
      <c r="W29" s="22">
        <f t="shared" si="0"/>
        <v>144</v>
      </c>
    </row>
    <row r="30" spans="1:23" x14ac:dyDescent="0.25">
      <c r="F30" s="1" t="s">
        <v>18</v>
      </c>
      <c r="J30" s="164">
        <f>SUM(J29*G24)</f>
        <v>3600</v>
      </c>
      <c r="K30" s="151">
        <f>SUM(K29*G24)</f>
        <v>3456</v>
      </c>
      <c r="L30" s="157">
        <f>SUM(L29*G24)</f>
        <v>3312</v>
      </c>
      <c r="M30" s="12">
        <f>SUM(M29*G24)</f>
        <v>3168</v>
      </c>
      <c r="N30" s="12">
        <f>SUM(N29*G24)</f>
        <v>3024</v>
      </c>
      <c r="O30" s="131">
        <f>SUM(O29*G24)</f>
        <v>2880</v>
      </c>
      <c r="P30" s="11">
        <f>SUM(P29*G24)</f>
        <v>2736</v>
      </c>
      <c r="Q30" s="11">
        <f>SUM(Q29*G24)</f>
        <v>2592</v>
      </c>
      <c r="R30" s="11">
        <f>SUM(R29*G24)</f>
        <v>2448</v>
      </c>
      <c r="S30" s="11">
        <f>SUM(S29*G24)</f>
        <v>2304</v>
      </c>
      <c r="T30" s="13">
        <f>SUM(T29*G24)</f>
        <v>2160</v>
      </c>
      <c r="U30" s="13">
        <f>SUM(U29*G24)</f>
        <v>2016</v>
      </c>
      <c r="V30" s="13">
        <f>SUM(V29*G24)</f>
        <v>1872</v>
      </c>
      <c r="W30" s="13">
        <f>SUM(W29*G24)</f>
        <v>1728</v>
      </c>
    </row>
    <row r="31" spans="1:23" x14ac:dyDescent="0.25">
      <c r="J31" s="167"/>
      <c r="K31" s="154"/>
      <c r="L31" s="159"/>
      <c r="M31" s="23"/>
      <c r="N31" s="23"/>
      <c r="O31" s="134"/>
      <c r="P31" s="11"/>
      <c r="Q31" s="11"/>
      <c r="R31" s="11"/>
      <c r="S31" s="11"/>
      <c r="T31" s="13"/>
      <c r="U31" s="13"/>
      <c r="V31" s="13"/>
      <c r="W31" s="13"/>
    </row>
    <row r="32" spans="1:23" ht="15.75" thickBot="1" x14ac:dyDescent="0.3">
      <c r="J32" s="167"/>
      <c r="K32" s="154"/>
      <c r="L32" s="159"/>
      <c r="M32" s="23"/>
      <c r="N32" s="23"/>
      <c r="O32" s="134"/>
      <c r="P32" s="11"/>
      <c r="Q32" s="11"/>
      <c r="R32" s="11"/>
      <c r="S32" s="11"/>
      <c r="T32" s="13"/>
      <c r="U32" s="13"/>
      <c r="V32" s="13"/>
      <c r="W32" s="13"/>
    </row>
    <row r="33" spans="1:29" x14ac:dyDescent="0.25">
      <c r="C33" s="138" t="s">
        <v>19</v>
      </c>
      <c r="D33" s="139"/>
      <c r="E33" s="139"/>
      <c r="F33" s="139"/>
      <c r="G33" s="140"/>
      <c r="I33" s="24"/>
      <c r="J33" s="168">
        <f>SUM(C25*J24)-(J30)</f>
        <v>1650</v>
      </c>
      <c r="K33" s="148">
        <f>SUM(C25*K24)-(K30)</f>
        <v>1584</v>
      </c>
      <c r="L33" s="25">
        <f>SUM(C25*L24)-(L30)</f>
        <v>1518</v>
      </c>
      <c r="M33" s="25">
        <f>SUM(C25*M24)-(M30)</f>
        <v>1452</v>
      </c>
      <c r="N33" s="25">
        <f>SUM(C25*N24)-(N30)</f>
        <v>1386</v>
      </c>
      <c r="O33" s="25">
        <f>SUM(C25*O24)-(O30)</f>
        <v>1320</v>
      </c>
      <c r="P33" s="26">
        <f>SUM(C25*P24)-(P30)</f>
        <v>1254</v>
      </c>
      <c r="Q33" s="26">
        <f>SUM(C25*Q24)-Q30</f>
        <v>1188</v>
      </c>
      <c r="R33" s="26">
        <f>SUM(C25*R24)-R30</f>
        <v>1122</v>
      </c>
      <c r="S33" s="26">
        <f>SUM(C25*S24)-S30</f>
        <v>1056</v>
      </c>
      <c r="T33" s="27">
        <f>SUM(C25*T24)-T30</f>
        <v>990</v>
      </c>
      <c r="U33" s="27">
        <f>SUM(C25*U24)-U30</f>
        <v>924</v>
      </c>
      <c r="V33" s="27">
        <f>SUM(C25*V24)-V30</f>
        <v>858</v>
      </c>
      <c r="W33" s="27">
        <f>SUM(C25*W24)-W30</f>
        <v>792</v>
      </c>
    </row>
    <row r="34" spans="1:29" x14ac:dyDescent="0.25">
      <c r="C34" s="141" t="s">
        <v>20</v>
      </c>
      <c r="D34" s="1" t="s">
        <v>21</v>
      </c>
      <c r="E34" s="136" t="s">
        <v>102</v>
      </c>
      <c r="F34" s="137"/>
      <c r="G34" s="142"/>
      <c r="I34" s="28" t="s">
        <v>22</v>
      </c>
      <c r="J34" s="164">
        <f>SUM(J33*0.6)</f>
        <v>990</v>
      </c>
      <c r="K34" s="151">
        <f t="shared" ref="K34:R34" si="1">SUM(K33*0.6)</f>
        <v>950.4</v>
      </c>
      <c r="L34" s="161">
        <f>SUM(L33*0.6)</f>
        <v>910.8</v>
      </c>
      <c r="M34" s="29">
        <f t="shared" si="1"/>
        <v>871.19999999999993</v>
      </c>
      <c r="N34" s="29">
        <f t="shared" si="1"/>
        <v>831.6</v>
      </c>
      <c r="O34" s="135">
        <f t="shared" si="1"/>
        <v>792</v>
      </c>
      <c r="P34" s="30">
        <f t="shared" si="1"/>
        <v>752.4</v>
      </c>
      <c r="Q34" s="162">
        <f t="shared" si="1"/>
        <v>712.8</v>
      </c>
      <c r="R34" s="30">
        <f t="shared" si="1"/>
        <v>673.19999999999993</v>
      </c>
      <c r="S34" s="30">
        <f t="shared" ref="S34:T34" si="2">SUM(S33*0.6)</f>
        <v>633.6</v>
      </c>
      <c r="T34" s="31">
        <f t="shared" si="2"/>
        <v>594</v>
      </c>
      <c r="U34" s="31">
        <f>SUM(U33*0.6)</f>
        <v>554.4</v>
      </c>
      <c r="V34" s="31">
        <f t="shared" ref="V34:W34" si="3">SUM(V33*0.6)</f>
        <v>514.79999999999995</v>
      </c>
      <c r="W34" s="31">
        <f t="shared" si="3"/>
        <v>475.2</v>
      </c>
    </row>
    <row r="35" spans="1:29" ht="15.75" thickBot="1" x14ac:dyDescent="0.3">
      <c r="C35" s="143">
        <f>SUM(J29*G24)</f>
        <v>3600</v>
      </c>
      <c r="D35" s="144">
        <f>SUM(C25*G23)</f>
        <v>4620</v>
      </c>
      <c r="E35" s="145">
        <f>SUM(D35-C35)</f>
        <v>1020</v>
      </c>
      <c r="F35" s="146"/>
      <c r="G35" s="147"/>
      <c r="I35" s="28" t="s">
        <v>23</v>
      </c>
      <c r="J35" s="164">
        <f t="shared" ref="J35" si="4">SUM(J33*0.3)</f>
        <v>495</v>
      </c>
      <c r="K35" s="151">
        <f t="shared" ref="K35:W35" si="5">SUM(K33*0.3)</f>
        <v>475.2</v>
      </c>
      <c r="L35" s="161">
        <f t="shared" si="5"/>
        <v>455.4</v>
      </c>
      <c r="M35" s="29">
        <f t="shared" si="5"/>
        <v>435.59999999999997</v>
      </c>
      <c r="N35" s="29">
        <f t="shared" si="5"/>
        <v>415.8</v>
      </c>
      <c r="O35" s="135">
        <f t="shared" si="5"/>
        <v>396</v>
      </c>
      <c r="P35" s="30">
        <f t="shared" si="5"/>
        <v>376.2</v>
      </c>
      <c r="Q35" s="162">
        <f t="shared" si="5"/>
        <v>356.4</v>
      </c>
      <c r="R35" s="30">
        <f t="shared" si="5"/>
        <v>336.59999999999997</v>
      </c>
      <c r="S35" s="30">
        <f t="shared" si="5"/>
        <v>316.8</v>
      </c>
      <c r="T35" s="31">
        <f t="shared" si="5"/>
        <v>297</v>
      </c>
      <c r="U35" s="31">
        <f t="shared" si="5"/>
        <v>277.2</v>
      </c>
      <c r="V35" s="31">
        <f t="shared" si="5"/>
        <v>257.39999999999998</v>
      </c>
      <c r="W35" s="31">
        <f t="shared" si="5"/>
        <v>237.6</v>
      </c>
    </row>
    <row r="36" spans="1:29" x14ac:dyDescent="0.25">
      <c r="C36" s="17"/>
      <c r="D36" s="32"/>
      <c r="I36" s="28" t="s">
        <v>24</v>
      </c>
      <c r="J36" s="164">
        <f t="shared" ref="J36" si="6">SUM(J33*0.1)</f>
        <v>165</v>
      </c>
      <c r="K36" s="151">
        <f t="shared" ref="K36:T36" si="7">SUM(K33*0.1)</f>
        <v>158.4</v>
      </c>
      <c r="L36" s="161">
        <f t="shared" si="7"/>
        <v>151.80000000000001</v>
      </c>
      <c r="M36" s="29">
        <f t="shared" si="7"/>
        <v>145.20000000000002</v>
      </c>
      <c r="N36" s="29">
        <f t="shared" si="7"/>
        <v>138.6</v>
      </c>
      <c r="O36" s="135">
        <f t="shared" si="7"/>
        <v>132</v>
      </c>
      <c r="P36" s="30">
        <f t="shared" si="7"/>
        <v>125.4</v>
      </c>
      <c r="Q36" s="162">
        <f t="shared" si="7"/>
        <v>118.80000000000001</v>
      </c>
      <c r="R36" s="30">
        <f t="shared" si="7"/>
        <v>112.2</v>
      </c>
      <c r="S36" s="30">
        <f t="shared" si="7"/>
        <v>105.60000000000001</v>
      </c>
      <c r="T36" s="31">
        <f t="shared" si="7"/>
        <v>99</v>
      </c>
      <c r="U36" s="31">
        <f>SUM(U33*0.1)</f>
        <v>92.4</v>
      </c>
      <c r="V36" s="31">
        <f t="shared" ref="V36:W36" si="8">SUM(V33*0.1)</f>
        <v>85.800000000000011</v>
      </c>
      <c r="W36" s="31">
        <f t="shared" si="8"/>
        <v>79.2</v>
      </c>
    </row>
    <row r="37" spans="1:29" x14ac:dyDescent="0.25">
      <c r="D37" s="32"/>
      <c r="I37" s="24"/>
      <c r="J37" s="169">
        <f t="shared" ref="J37" si="9">SUM(J34:J36)</f>
        <v>1650</v>
      </c>
      <c r="K37" s="155">
        <f t="shared" ref="K37:S37" si="10">SUM(K34:K36)</f>
        <v>1584</v>
      </c>
      <c r="L37" s="25">
        <f t="shared" si="10"/>
        <v>1517.9999999999998</v>
      </c>
      <c r="M37" s="33">
        <f t="shared" si="10"/>
        <v>1452</v>
      </c>
      <c r="N37" s="33">
        <f t="shared" si="10"/>
        <v>1386</v>
      </c>
      <c r="O37" s="25">
        <f t="shared" si="10"/>
        <v>1320</v>
      </c>
      <c r="P37" s="34">
        <f t="shared" si="10"/>
        <v>1254</v>
      </c>
      <c r="Q37" s="34">
        <f>SUM(Q34:Q36)</f>
        <v>1187.9999999999998</v>
      </c>
      <c r="R37" s="34">
        <f t="shared" si="10"/>
        <v>1122</v>
      </c>
      <c r="S37" s="34">
        <f t="shared" si="10"/>
        <v>1056</v>
      </c>
      <c r="T37" s="35">
        <f t="shared" ref="T37:W37" si="11">SUM(T34:T36)</f>
        <v>990</v>
      </c>
      <c r="U37" s="35">
        <f t="shared" si="11"/>
        <v>923.99999999999989</v>
      </c>
      <c r="V37" s="35">
        <f t="shared" si="11"/>
        <v>858</v>
      </c>
      <c r="W37" s="35">
        <f t="shared" si="11"/>
        <v>792</v>
      </c>
    </row>
    <row r="38" spans="1:29" x14ac:dyDescent="0.25">
      <c r="D38" s="32"/>
      <c r="L38" s="129"/>
    </row>
    <row r="39" spans="1:29" ht="6" customHeight="1" x14ac:dyDescent="0.25">
      <c r="A39" s="197"/>
      <c r="B39" s="197"/>
      <c r="C39" s="197"/>
      <c r="D39" s="198"/>
      <c r="E39" s="197"/>
      <c r="F39" s="197"/>
      <c r="G39" s="197"/>
      <c r="H39" s="197"/>
      <c r="I39" s="197"/>
      <c r="J39" s="197"/>
      <c r="K39" s="197"/>
      <c r="L39" s="199"/>
      <c r="M39" s="197"/>
      <c r="N39" s="197"/>
      <c r="O39" s="197"/>
      <c r="P39" s="116"/>
      <c r="Q39" s="116"/>
      <c r="R39" s="116"/>
      <c r="S39" s="116"/>
      <c r="T39" s="116"/>
      <c r="U39" s="197"/>
      <c r="V39" s="197"/>
      <c r="W39" s="197"/>
      <c r="X39" s="197"/>
    </row>
    <row r="40" spans="1:29" x14ac:dyDescent="0.25">
      <c r="B40" s="304" t="s">
        <v>138</v>
      </c>
      <c r="C40" s="304"/>
      <c r="D40" s="304"/>
      <c r="E40" s="5"/>
      <c r="F40" s="5"/>
      <c r="G40" s="5"/>
      <c r="P40" s="1"/>
      <c r="Q40" s="1"/>
      <c r="R40" s="1"/>
      <c r="U40" s="4"/>
      <c r="AA40" s="4"/>
      <c r="AB40" s="4"/>
      <c r="AC40" s="4"/>
    </row>
    <row r="41" spans="1:29" x14ac:dyDescent="0.25">
      <c r="A41" s="1" t="s">
        <v>7</v>
      </c>
      <c r="C41" s="2">
        <v>250</v>
      </c>
      <c r="E41" s="6" t="s">
        <v>8</v>
      </c>
      <c r="F41" s="6"/>
      <c r="G41" s="6">
        <v>22</v>
      </c>
      <c r="P41" s="1"/>
      <c r="Q41" s="1"/>
      <c r="R41" s="1"/>
      <c r="U41" s="4"/>
      <c r="AA41" s="4"/>
      <c r="AB41" s="4"/>
      <c r="AC41" s="4"/>
    </row>
    <row r="42" spans="1:29" x14ac:dyDescent="0.25">
      <c r="A42" s="1" t="s">
        <v>1</v>
      </c>
      <c r="C42" s="2">
        <v>40</v>
      </c>
      <c r="E42" s="6" t="s">
        <v>9</v>
      </c>
      <c r="F42" s="6"/>
      <c r="G42" s="6">
        <v>12</v>
      </c>
      <c r="P42" s="1"/>
      <c r="Q42" s="1"/>
      <c r="R42" s="1"/>
      <c r="U42" s="4"/>
      <c r="AA42" s="4"/>
      <c r="AB42" s="4"/>
      <c r="AC42" s="4"/>
    </row>
    <row r="43" spans="1:29" ht="15" customHeight="1" x14ac:dyDescent="0.25">
      <c r="A43" s="1" t="s">
        <v>10</v>
      </c>
      <c r="C43" s="10">
        <f>SUM(C41-C42)</f>
        <v>210</v>
      </c>
      <c r="J43" s="305" t="s">
        <v>141</v>
      </c>
      <c r="P43" s="1"/>
      <c r="Q43" s="1"/>
      <c r="R43" s="1"/>
      <c r="U43" s="4"/>
      <c r="AA43" s="4"/>
      <c r="AB43" s="4"/>
      <c r="AC43" s="4"/>
    </row>
    <row r="44" spans="1:29" x14ac:dyDescent="0.25">
      <c r="B44" s="1" t="s">
        <v>4</v>
      </c>
      <c r="C44" s="2">
        <f>SUM(C43*G41)</f>
        <v>4620</v>
      </c>
      <c r="I44" s="11"/>
      <c r="J44" s="306"/>
      <c r="M44" s="304" t="s">
        <v>149</v>
      </c>
      <c r="N44" s="304"/>
      <c r="P44" s="1"/>
      <c r="Q44" s="1"/>
      <c r="R44" s="1"/>
      <c r="U44" s="4"/>
      <c r="AA44" s="4"/>
      <c r="AB44" s="4"/>
      <c r="AC44" s="4"/>
    </row>
    <row r="45" spans="1:29" x14ac:dyDescent="0.25">
      <c r="F45" s="202" t="s">
        <v>13</v>
      </c>
      <c r="G45" s="1" t="s">
        <v>14</v>
      </c>
      <c r="H45" s="2"/>
      <c r="I45" s="11">
        <v>150</v>
      </c>
      <c r="J45" s="203">
        <f>SUM(I45)</f>
        <v>150</v>
      </c>
      <c r="L45" s="202" t="s">
        <v>13</v>
      </c>
      <c r="M45" s="1" t="s">
        <v>14</v>
      </c>
      <c r="N45" s="32">
        <v>600</v>
      </c>
      <c r="P45" s="1"/>
      <c r="Q45" s="1"/>
      <c r="R45" s="1"/>
      <c r="T45" s="1"/>
      <c r="Y45" s="4"/>
      <c r="Z45" s="4"/>
      <c r="AA45" s="4"/>
      <c r="AB45" s="4"/>
      <c r="AC45" s="4"/>
    </row>
    <row r="46" spans="1:29" x14ac:dyDescent="0.25">
      <c r="C46" s="2"/>
      <c r="G46" s="1" t="s">
        <v>15</v>
      </c>
      <c r="H46" s="2"/>
      <c r="I46" s="11">
        <v>100</v>
      </c>
      <c r="J46" s="204">
        <f>SUM(I46)</f>
        <v>100</v>
      </c>
      <c r="M46" s="1" t="s">
        <v>15</v>
      </c>
      <c r="N46" s="32">
        <v>300</v>
      </c>
      <c r="P46" s="1"/>
      <c r="T46" s="1"/>
      <c r="Y46" s="4"/>
      <c r="Z46" s="4"/>
      <c r="AA46" s="4"/>
    </row>
    <row r="47" spans="1:29" x14ac:dyDescent="0.25">
      <c r="C47" s="2"/>
      <c r="G47" s="200" t="s">
        <v>139</v>
      </c>
      <c r="I47" s="11">
        <v>25</v>
      </c>
      <c r="J47" s="204">
        <f>SUM(I47)</f>
        <v>25</v>
      </c>
      <c r="M47" s="200" t="s">
        <v>139</v>
      </c>
      <c r="N47" s="32">
        <v>200</v>
      </c>
      <c r="P47" s="1"/>
      <c r="T47" s="1"/>
      <c r="Y47" s="4"/>
      <c r="Z47" s="4"/>
      <c r="AA47" s="4"/>
    </row>
    <row r="48" spans="1:29" x14ac:dyDescent="0.25">
      <c r="G48" s="1" t="s">
        <v>140</v>
      </c>
      <c r="I48" s="11">
        <v>25</v>
      </c>
      <c r="J48" s="205">
        <f>SUM(I48)</f>
        <v>25</v>
      </c>
      <c r="M48" s="200" t="s">
        <v>148</v>
      </c>
      <c r="N48" s="32">
        <v>100</v>
      </c>
      <c r="P48" s="1"/>
      <c r="T48" s="1"/>
      <c r="Y48" s="4"/>
      <c r="Z48" s="4"/>
      <c r="AA48" s="4"/>
    </row>
    <row r="49" spans="1:27" x14ac:dyDescent="0.25">
      <c r="H49" s="307" t="s">
        <v>142</v>
      </c>
      <c r="I49" s="308"/>
      <c r="J49" s="206">
        <f>SUM(J45:J48)</f>
        <v>300</v>
      </c>
      <c r="P49" s="1"/>
      <c r="T49" s="1"/>
      <c r="Y49" s="4"/>
      <c r="Z49" s="4"/>
      <c r="AA49" s="4"/>
    </row>
    <row r="50" spans="1:27" ht="15.75" thickBot="1" x14ac:dyDescent="0.3">
      <c r="J50" s="207">
        <f>SUM(J49*G42)</f>
        <v>3600</v>
      </c>
      <c r="M50" s="215" t="s">
        <v>150</v>
      </c>
      <c r="N50" s="32">
        <f>SUM(N45:N48)</f>
        <v>1200</v>
      </c>
      <c r="P50" s="1"/>
      <c r="T50" s="1"/>
      <c r="Y50" s="4"/>
      <c r="Z50" s="4"/>
      <c r="AA50" s="4"/>
    </row>
    <row r="51" spans="1:27" ht="15.75" hidden="1" thickBot="1" x14ac:dyDescent="0.3">
      <c r="P51" s="1"/>
      <c r="T51" s="201"/>
      <c r="U51" s="201"/>
      <c r="V51" s="201"/>
      <c r="W51" s="201"/>
    </row>
    <row r="52" spans="1:27" x14ac:dyDescent="0.25">
      <c r="C52" s="208" t="s">
        <v>19</v>
      </c>
      <c r="D52" s="209"/>
      <c r="E52" s="139"/>
      <c r="F52" s="139"/>
      <c r="G52" s="140"/>
      <c r="P52" s="1"/>
      <c r="T52" s="1"/>
      <c r="Y52" s="4"/>
      <c r="Z52" s="4"/>
      <c r="AA52" s="4"/>
    </row>
    <row r="53" spans="1:27" x14ac:dyDescent="0.25">
      <c r="C53" s="141" t="s">
        <v>20</v>
      </c>
      <c r="D53" s="1" t="s">
        <v>21</v>
      </c>
      <c r="E53" s="136" t="s">
        <v>102</v>
      </c>
      <c r="F53" s="137"/>
      <c r="G53" s="142"/>
      <c r="P53" s="1"/>
      <c r="T53" s="1"/>
      <c r="Y53" s="4"/>
      <c r="Z53" s="4"/>
      <c r="AA53" s="4"/>
    </row>
    <row r="54" spans="1:27" ht="15.75" thickBot="1" x14ac:dyDescent="0.3">
      <c r="C54" s="143">
        <f>SUM(J50)</f>
        <v>3600</v>
      </c>
      <c r="D54" s="144">
        <f>SUM(C43*G41)</f>
        <v>4620</v>
      </c>
      <c r="E54" s="145">
        <f>SUM(D54-C54)</f>
        <v>1020</v>
      </c>
      <c r="F54" s="146"/>
      <c r="G54" s="147"/>
      <c r="P54" s="1"/>
      <c r="T54" s="1"/>
      <c r="Y54" s="4"/>
      <c r="Z54" s="4"/>
      <c r="AA54" s="4"/>
    </row>
    <row r="55" spans="1:27" x14ac:dyDescent="0.25">
      <c r="C55" s="17"/>
      <c r="D55" s="32"/>
      <c r="P55" s="1"/>
      <c r="T55" s="1"/>
      <c r="Y55" s="4"/>
      <c r="Z55" s="4"/>
      <c r="AA55" s="4"/>
    </row>
    <row r="56" spans="1:27" x14ac:dyDescent="0.25">
      <c r="A56" s="298" t="s">
        <v>154</v>
      </c>
      <c r="B56" s="299"/>
      <c r="C56" s="299"/>
      <c r="D56" s="299"/>
      <c r="E56" s="299"/>
      <c r="F56" s="299"/>
      <c r="G56" s="299"/>
      <c r="H56" s="299"/>
      <c r="I56" s="300"/>
      <c r="J56" s="225"/>
      <c r="K56" s="225"/>
      <c r="L56" s="225"/>
      <c r="M56" s="225"/>
      <c r="N56" s="225"/>
      <c r="O56" s="225"/>
      <c r="P56" s="1"/>
      <c r="T56" s="1"/>
      <c r="Y56" s="4"/>
      <c r="Z56" s="4"/>
      <c r="AA56" s="4"/>
    </row>
    <row r="57" spans="1:27" x14ac:dyDescent="0.25">
      <c r="A57" s="301"/>
      <c r="B57" s="302"/>
      <c r="C57" s="302"/>
      <c r="D57" s="302"/>
      <c r="E57" s="302"/>
      <c r="F57" s="302"/>
      <c r="G57" s="302"/>
      <c r="H57" s="302"/>
      <c r="I57" s="303"/>
      <c r="J57" s="225"/>
      <c r="K57" s="225"/>
      <c r="L57" s="225"/>
      <c r="M57" s="225"/>
      <c r="N57" s="225"/>
      <c r="O57" s="225"/>
      <c r="P57" s="1"/>
      <c r="T57" s="1"/>
      <c r="Y57" s="4"/>
      <c r="Z57" s="4"/>
      <c r="AA57" s="4"/>
    </row>
    <row r="58" spans="1:27" x14ac:dyDescent="0.25">
      <c r="A58" s="226"/>
      <c r="D58" s="222" t="s">
        <v>21</v>
      </c>
      <c r="E58" s="222" t="s">
        <v>157</v>
      </c>
      <c r="F58" s="227" t="s">
        <v>158</v>
      </c>
      <c r="I58" s="228"/>
    </row>
    <row r="59" spans="1:27" x14ac:dyDescent="0.25">
      <c r="A59" s="229" t="s">
        <v>159</v>
      </c>
      <c r="B59" s="297" t="s">
        <v>155</v>
      </c>
      <c r="C59" s="297"/>
      <c r="D59" s="230">
        <v>12720</v>
      </c>
      <c r="E59" s="230">
        <v>10715</v>
      </c>
      <c r="F59" s="2">
        <f>D59-E59</f>
        <v>2005</v>
      </c>
      <c r="G59" s="231"/>
      <c r="I59" s="228"/>
    </row>
    <row r="60" spans="1:27" x14ac:dyDescent="0.25">
      <c r="A60" s="229" t="s">
        <v>159</v>
      </c>
      <c r="B60" s="297" t="s">
        <v>156</v>
      </c>
      <c r="C60" s="297"/>
      <c r="D60" s="230">
        <v>5500</v>
      </c>
      <c r="E60" s="230">
        <v>4620</v>
      </c>
      <c r="F60" s="2">
        <v>880</v>
      </c>
      <c r="G60" s="231"/>
      <c r="I60" s="228"/>
    </row>
    <row r="61" spans="1:27" ht="29.25" customHeight="1" thickBot="1" x14ac:dyDescent="0.3">
      <c r="A61" s="229"/>
      <c r="D61" s="223">
        <f>SUM(D59:D60)</f>
        <v>18220</v>
      </c>
      <c r="E61" s="223">
        <f>SUM(E59:E60)</f>
        <v>15335</v>
      </c>
      <c r="F61" s="223">
        <f>SUM(F59:F60)</f>
        <v>2885</v>
      </c>
      <c r="G61" s="231"/>
      <c r="I61" s="228"/>
    </row>
    <row r="62" spans="1:27" ht="27" customHeight="1" thickTop="1" x14ac:dyDescent="0.25">
      <c r="A62" s="229" t="s">
        <v>160</v>
      </c>
      <c r="B62" s="295" t="s">
        <v>161</v>
      </c>
      <c r="C62" s="295"/>
      <c r="D62" s="2"/>
      <c r="E62" s="2"/>
      <c r="F62" s="2">
        <v>-144</v>
      </c>
      <c r="I62" s="228"/>
    </row>
    <row r="63" spans="1:27" x14ac:dyDescent="0.25">
      <c r="A63" s="226"/>
      <c r="B63" s="295" t="s">
        <v>162</v>
      </c>
      <c r="C63" s="295"/>
      <c r="D63" s="2"/>
      <c r="E63" s="2"/>
      <c r="F63" s="2">
        <v>-60</v>
      </c>
      <c r="I63" s="228"/>
    </row>
    <row r="64" spans="1:27" x14ac:dyDescent="0.25">
      <c r="A64" s="226"/>
      <c r="B64" s="295" t="s">
        <v>163</v>
      </c>
      <c r="C64" s="295"/>
      <c r="D64" s="2"/>
      <c r="E64" s="2"/>
      <c r="F64" s="2">
        <v>-826.64</v>
      </c>
      <c r="I64" s="228"/>
    </row>
    <row r="65" spans="1:24" x14ac:dyDescent="0.25">
      <c r="A65" s="226"/>
      <c r="B65" s="295" t="s">
        <v>165</v>
      </c>
      <c r="C65" s="295"/>
      <c r="D65" s="2"/>
      <c r="E65" s="2"/>
      <c r="F65" s="2">
        <v>-422.95</v>
      </c>
      <c r="I65" s="228"/>
    </row>
    <row r="66" spans="1:24" x14ac:dyDescent="0.25">
      <c r="A66" s="226"/>
      <c r="B66" s="295" t="s">
        <v>164</v>
      </c>
      <c r="C66" s="295"/>
      <c r="D66" s="2"/>
      <c r="E66" s="2"/>
      <c r="F66" s="2">
        <v>-144</v>
      </c>
      <c r="I66" s="228"/>
    </row>
    <row r="67" spans="1:24" x14ac:dyDescent="0.25">
      <c r="A67" s="226"/>
      <c r="B67" s="295" t="s">
        <v>166</v>
      </c>
      <c r="C67" s="296"/>
      <c r="D67" s="2"/>
      <c r="E67" s="2"/>
      <c r="F67" s="2">
        <v>-231.88</v>
      </c>
      <c r="I67" s="228"/>
    </row>
    <row r="68" spans="1:24" x14ac:dyDescent="0.25">
      <c r="A68" s="226"/>
      <c r="B68" s="295" t="s">
        <v>168</v>
      </c>
      <c r="C68" s="296"/>
      <c r="D68" s="2"/>
      <c r="E68" s="2"/>
      <c r="F68" s="2">
        <v>-660</v>
      </c>
      <c r="I68" s="228"/>
    </row>
    <row r="69" spans="1:24" x14ac:dyDescent="0.25">
      <c r="A69" s="226"/>
      <c r="B69" s="295" t="s">
        <v>169</v>
      </c>
      <c r="C69" s="296"/>
      <c r="D69" s="2"/>
      <c r="E69" s="2"/>
      <c r="F69" s="2">
        <v>-181.72</v>
      </c>
      <c r="I69" s="228"/>
    </row>
    <row r="70" spans="1:24" x14ac:dyDescent="0.25">
      <c r="A70" s="226"/>
      <c r="D70" s="2"/>
      <c r="E70" s="2"/>
      <c r="F70" s="2"/>
      <c r="I70" s="228"/>
    </row>
    <row r="71" spans="1:24" ht="15.75" thickBot="1" x14ac:dyDescent="0.3">
      <c r="A71" s="226"/>
      <c r="D71" s="295" t="s">
        <v>167</v>
      </c>
      <c r="E71" s="295"/>
      <c r="F71" s="224">
        <f>SUM(F59:F60,F62:F69)</f>
        <v>213.8100000000002</v>
      </c>
      <c r="I71" s="228"/>
    </row>
    <row r="72" spans="1:24" ht="15.75" thickTop="1" x14ac:dyDescent="0.25">
      <c r="A72" s="226"/>
      <c r="I72" s="228"/>
    </row>
    <row r="73" spans="1:24" x14ac:dyDescent="0.25">
      <c r="A73" s="226"/>
      <c r="I73" s="228"/>
    </row>
    <row r="74" spans="1:24" x14ac:dyDescent="0.25">
      <c r="A74" s="232"/>
      <c r="B74" s="233"/>
      <c r="C74" s="233"/>
      <c r="D74" s="233"/>
      <c r="E74" s="233"/>
      <c r="F74" s="233"/>
      <c r="G74" s="233"/>
      <c r="H74" s="233"/>
      <c r="I74" s="234"/>
    </row>
    <row r="77" spans="1:24" x14ac:dyDescent="0.25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35"/>
      <c r="Q77" s="235"/>
      <c r="R77" s="235"/>
      <c r="S77" s="235"/>
      <c r="T77" s="235"/>
      <c r="U77" s="219"/>
      <c r="V77" s="219"/>
      <c r="W77" s="219"/>
      <c r="X77" s="219"/>
    </row>
  </sheetData>
  <mergeCells count="19">
    <mergeCell ref="M44:N44"/>
    <mergeCell ref="J43:J44"/>
    <mergeCell ref="H49:I49"/>
    <mergeCell ref="B3:D3"/>
    <mergeCell ref="B12:D12"/>
    <mergeCell ref="B22:D22"/>
    <mergeCell ref="B40:D40"/>
    <mergeCell ref="B59:C59"/>
    <mergeCell ref="B60:C60"/>
    <mergeCell ref="B62:C62"/>
    <mergeCell ref="B63:C63"/>
    <mergeCell ref="A56:I57"/>
    <mergeCell ref="B64:C64"/>
    <mergeCell ref="B65:C65"/>
    <mergeCell ref="B66:C66"/>
    <mergeCell ref="B67:C67"/>
    <mergeCell ref="D71:E71"/>
    <mergeCell ref="B68:C68"/>
    <mergeCell ref="B69:C69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FB65-78B3-4009-9426-D7EF08147891}">
  <sheetPr>
    <pageSetUpPr fitToPage="1"/>
  </sheetPr>
  <dimension ref="A1:DM55"/>
  <sheetViews>
    <sheetView view="pageBreakPreview" zoomScale="80" zoomScaleNormal="100" zoomScaleSheetLayoutView="8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E12" sqref="E12:F12"/>
    </sheetView>
  </sheetViews>
  <sheetFormatPr defaultColWidth="8.85546875" defaultRowHeight="12.75" x14ac:dyDescent="0.2"/>
  <cols>
    <col min="1" max="1" width="4.42578125" style="180" customWidth="1"/>
    <col min="2" max="2" width="4.140625" style="36" customWidth="1"/>
    <col min="3" max="3" width="12" style="105" customWidth="1"/>
    <col min="4" max="4" width="20" style="36" bestFit="1" customWidth="1"/>
    <col min="5" max="5" width="12.5703125" style="105" customWidth="1"/>
    <col min="6" max="6" width="19" style="36" customWidth="1"/>
    <col min="7" max="7" width="0.28515625" style="36" customWidth="1"/>
    <col min="8" max="8" width="9.28515625" style="36" hidden="1" customWidth="1"/>
    <col min="9" max="9" width="10.7109375" style="36" hidden="1" customWidth="1"/>
    <col min="10" max="10" width="6.42578125" style="196" hidden="1" customWidth="1"/>
    <col min="11" max="11" width="3.28515625" style="108" bestFit="1" customWidth="1"/>
    <col min="12" max="12" width="12.85546875" style="36" bestFit="1" customWidth="1"/>
    <col min="13" max="13" width="6.28515625" style="36" customWidth="1"/>
    <col min="14" max="14" width="3.5703125" style="36" bestFit="1" customWidth="1"/>
    <col min="15" max="15" width="4.42578125" style="36" bestFit="1" customWidth="1"/>
    <col min="16" max="16" width="15" style="36" bestFit="1" customWidth="1"/>
    <col min="17" max="17" width="3.5703125" style="36" bestFit="1" customWidth="1"/>
    <col min="18" max="18" width="5.28515625" style="36" customWidth="1"/>
    <col min="19" max="19" width="7.28515625" style="107" customWidth="1"/>
    <col min="20" max="20" width="3.85546875" style="108" customWidth="1"/>
    <col min="21" max="21" width="12.85546875" style="36" bestFit="1" customWidth="1"/>
    <col min="22" max="22" width="3.5703125" style="109" bestFit="1" customWidth="1"/>
    <col min="23" max="24" width="3.5703125" style="36" bestFit="1" customWidth="1"/>
    <col min="25" max="25" width="14.28515625" style="36" bestFit="1" customWidth="1"/>
    <col min="26" max="26" width="3.5703125" style="36" customWidth="1"/>
    <col min="27" max="27" width="6" style="36" bestFit="1" customWidth="1"/>
    <col min="28" max="28" width="7.7109375" style="107" customWidth="1"/>
    <col min="29" max="29" width="3.28515625" style="108" bestFit="1" customWidth="1"/>
    <col min="30" max="30" width="12.85546875" style="36" bestFit="1" customWidth="1"/>
    <col min="31" max="33" width="3.5703125" style="36" bestFit="1" customWidth="1"/>
    <col min="34" max="34" width="14.42578125" style="36" customWidth="1"/>
    <col min="35" max="35" width="3.5703125" style="36" bestFit="1" customWidth="1"/>
    <col min="36" max="36" width="5.140625" style="36" customWidth="1"/>
    <col min="37" max="37" width="6.140625" style="107" customWidth="1"/>
    <col min="38" max="38" width="3.7109375" style="108" customWidth="1"/>
    <col min="39" max="39" width="13.7109375" style="36" customWidth="1"/>
    <col min="40" max="40" width="4.42578125" style="36" customWidth="1"/>
    <col min="41" max="42" width="3.7109375" style="36" customWidth="1"/>
    <col min="43" max="43" width="13.7109375" style="36" customWidth="1"/>
    <col min="44" max="45" width="5.7109375" style="36" customWidth="1"/>
    <col min="46" max="46" width="5.7109375" style="107" customWidth="1"/>
    <col min="47" max="47" width="3.7109375" style="108" customWidth="1"/>
    <col min="48" max="48" width="13.7109375" style="36" customWidth="1"/>
    <col min="49" max="49" width="4.42578125" style="36" customWidth="1"/>
    <col min="50" max="51" width="3.7109375" style="36" customWidth="1"/>
    <col min="52" max="52" width="13.7109375" style="36" customWidth="1"/>
    <col min="53" max="54" width="5.7109375" style="36" customWidth="1"/>
    <col min="55" max="55" width="5.7109375" style="107" customWidth="1"/>
    <col min="56" max="56" width="3.7109375" style="108" customWidth="1"/>
    <col min="57" max="57" width="13.7109375" style="36" customWidth="1"/>
    <col min="58" max="58" width="4.42578125" style="36" customWidth="1"/>
    <col min="59" max="60" width="3.7109375" style="36" customWidth="1"/>
    <col min="61" max="61" width="13.7109375" style="36" customWidth="1"/>
    <col min="62" max="63" width="5.7109375" style="36" customWidth="1"/>
    <col min="64" max="64" width="5.7109375" style="107" customWidth="1"/>
    <col min="65" max="65" width="3.7109375" style="108" customWidth="1"/>
    <col min="66" max="66" width="13.7109375" style="36" customWidth="1"/>
    <col min="67" max="67" width="3.7109375" style="36" customWidth="1"/>
    <col min="68" max="68" width="4.42578125" style="36" customWidth="1"/>
    <col min="69" max="69" width="4.42578125" style="110" customWidth="1"/>
    <col min="70" max="70" width="13.7109375" style="36" customWidth="1"/>
    <col min="71" max="72" width="5.7109375" style="36" customWidth="1"/>
    <col min="73" max="73" width="5.7109375" style="107" customWidth="1"/>
    <col min="74" max="74" width="3.7109375" style="108" customWidth="1"/>
    <col min="75" max="75" width="13.7109375" style="36" customWidth="1"/>
    <col min="76" max="77" width="3.7109375" style="36" customWidth="1"/>
    <col min="78" max="78" width="13.7109375" style="36" customWidth="1"/>
    <col min="79" max="80" width="5.7109375" style="36" customWidth="1"/>
    <col min="81" max="81" width="5.7109375" style="107" customWidth="1"/>
    <col min="82" max="82" width="3.7109375" style="108" customWidth="1"/>
    <col min="83" max="83" width="13.7109375" style="36" customWidth="1"/>
    <col min="84" max="84" width="4.42578125" style="36" customWidth="1"/>
    <col min="85" max="86" width="3.7109375" style="36" customWidth="1"/>
    <col min="87" max="87" width="13.7109375" style="36" customWidth="1"/>
    <col min="88" max="90" width="5.7109375" style="36" customWidth="1"/>
    <col min="91" max="91" width="3.7109375" style="108" customWidth="1"/>
    <col min="92" max="92" width="13.7109375" style="36" customWidth="1"/>
    <col min="93" max="93" width="4.42578125" style="36" customWidth="1"/>
    <col min="94" max="95" width="3.7109375" style="36" customWidth="1"/>
    <col min="96" max="96" width="13.7109375" style="36" customWidth="1"/>
    <col min="97" max="99" width="5.7109375" style="36" customWidth="1"/>
    <col min="100" max="100" width="3.7109375" style="108" customWidth="1"/>
    <col min="101" max="101" width="12.85546875" style="36" bestFit="1" customWidth="1"/>
    <col min="102" max="104" width="4.85546875" style="36" bestFit="1" customWidth="1"/>
    <col min="105" max="105" width="14.28515625" style="36" bestFit="1" customWidth="1"/>
    <col min="106" max="106" width="4.85546875" style="36" bestFit="1" customWidth="1"/>
    <col min="107" max="108" width="5.7109375" style="36" bestFit="1" customWidth="1"/>
    <col min="109" max="109" width="3.42578125" style="108" bestFit="1" customWidth="1"/>
    <col min="110" max="110" width="12.85546875" style="36" bestFit="1" customWidth="1"/>
    <col min="111" max="113" width="4.85546875" style="36" bestFit="1" customWidth="1"/>
    <col min="114" max="114" width="14.28515625" style="36" bestFit="1" customWidth="1"/>
    <col min="115" max="115" width="4.85546875" style="36" bestFit="1" customWidth="1"/>
    <col min="116" max="117" width="5.7109375" style="36" bestFit="1" customWidth="1"/>
    <col min="118" max="16384" width="8.85546875" style="36"/>
  </cols>
  <sheetData>
    <row r="1" spans="1:117" ht="18.75" customHeight="1" x14ac:dyDescent="0.2">
      <c r="A1" s="275"/>
      <c r="B1" s="277" t="s">
        <v>25</v>
      </c>
      <c r="C1" s="278" t="s">
        <v>26</v>
      </c>
      <c r="D1" s="279"/>
      <c r="E1" s="279"/>
      <c r="F1" s="280"/>
      <c r="G1" s="37" t="s">
        <v>27</v>
      </c>
      <c r="H1" s="37"/>
      <c r="I1" s="37"/>
      <c r="J1" s="192"/>
      <c r="K1" s="284" t="s">
        <v>181</v>
      </c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 t="s">
        <v>124</v>
      </c>
      <c r="AD1" s="285"/>
      <c r="AE1" s="285"/>
      <c r="AF1" s="285"/>
      <c r="AG1" s="285"/>
      <c r="AH1" s="285"/>
      <c r="AI1" s="285"/>
      <c r="AJ1" s="285"/>
      <c r="AK1" s="285"/>
      <c r="AL1" s="285" t="s">
        <v>125</v>
      </c>
      <c r="AM1" s="285"/>
      <c r="AN1" s="285"/>
      <c r="AO1" s="285"/>
      <c r="AP1" s="285"/>
      <c r="AQ1" s="285"/>
      <c r="AR1" s="285"/>
      <c r="AS1" s="285"/>
      <c r="AT1" s="285"/>
      <c r="AU1" s="285" t="s">
        <v>128</v>
      </c>
      <c r="AV1" s="285"/>
      <c r="AW1" s="285"/>
      <c r="AX1" s="285"/>
      <c r="AY1" s="285"/>
      <c r="AZ1" s="285"/>
      <c r="BA1" s="285"/>
      <c r="BB1" s="285"/>
      <c r="BC1" s="285"/>
      <c r="BD1" s="285" t="s">
        <v>129</v>
      </c>
      <c r="BE1" s="285"/>
      <c r="BF1" s="285"/>
      <c r="BG1" s="285"/>
      <c r="BH1" s="285"/>
      <c r="BI1" s="285"/>
      <c r="BJ1" s="285"/>
      <c r="BK1" s="285"/>
      <c r="BL1" s="285"/>
      <c r="BM1" s="289" t="s">
        <v>126</v>
      </c>
      <c r="BN1" s="289"/>
      <c r="BO1" s="289"/>
      <c r="BP1" s="289"/>
      <c r="BQ1" s="289"/>
      <c r="BR1" s="289"/>
      <c r="BS1" s="289"/>
      <c r="BT1" s="289"/>
      <c r="BU1" s="289"/>
      <c r="BV1" s="285" t="s">
        <v>127</v>
      </c>
      <c r="BW1" s="285"/>
      <c r="BX1" s="285"/>
      <c r="BY1" s="285"/>
      <c r="BZ1" s="285"/>
      <c r="CA1" s="285"/>
      <c r="CB1" s="285"/>
      <c r="CC1" s="285"/>
      <c r="CD1" s="285" t="s">
        <v>130</v>
      </c>
      <c r="CE1" s="285"/>
      <c r="CF1" s="285"/>
      <c r="CG1" s="285"/>
      <c r="CH1" s="285"/>
      <c r="CI1" s="285"/>
      <c r="CJ1" s="285"/>
      <c r="CK1" s="285"/>
      <c r="CL1" s="285"/>
      <c r="CM1" s="285" t="s">
        <v>131</v>
      </c>
      <c r="CN1" s="285"/>
      <c r="CO1" s="285"/>
      <c r="CP1" s="285"/>
      <c r="CQ1" s="285"/>
      <c r="CR1" s="285"/>
      <c r="CS1" s="285"/>
      <c r="CT1" s="285"/>
      <c r="CU1" s="285"/>
      <c r="CV1" s="285" t="s">
        <v>132</v>
      </c>
      <c r="CW1" s="285"/>
      <c r="CX1" s="285"/>
      <c r="CY1" s="285"/>
      <c r="CZ1" s="285"/>
      <c r="DA1" s="285"/>
      <c r="DB1" s="285"/>
      <c r="DC1" s="285"/>
      <c r="DD1" s="285"/>
      <c r="DE1" s="290" t="s">
        <v>133</v>
      </c>
      <c r="DF1" s="290"/>
      <c r="DG1" s="290"/>
      <c r="DH1" s="290"/>
      <c r="DI1" s="290"/>
      <c r="DJ1" s="290"/>
      <c r="DK1" s="290"/>
      <c r="DL1" s="290"/>
      <c r="DM1" s="290"/>
    </row>
    <row r="2" spans="1:117" ht="65.25" customHeight="1" x14ac:dyDescent="0.2">
      <c r="A2" s="276"/>
      <c r="B2" s="277"/>
      <c r="C2" s="281"/>
      <c r="D2" s="282"/>
      <c r="E2" s="282"/>
      <c r="F2" s="283"/>
      <c r="G2" s="38"/>
      <c r="H2" s="39"/>
      <c r="I2" s="38"/>
      <c r="J2" s="193"/>
      <c r="K2" s="188" t="s">
        <v>32</v>
      </c>
      <c r="L2" s="41" t="s">
        <v>33</v>
      </c>
      <c r="M2" s="38" t="s">
        <v>34</v>
      </c>
      <c r="N2" s="38" t="s">
        <v>35</v>
      </c>
      <c r="O2" s="38" t="s">
        <v>36</v>
      </c>
      <c r="P2" s="39" t="s">
        <v>29</v>
      </c>
      <c r="Q2" s="38" t="s">
        <v>31</v>
      </c>
      <c r="R2" s="42" t="s">
        <v>37</v>
      </c>
      <c r="S2" s="43" t="s">
        <v>38</v>
      </c>
      <c r="T2" s="40" t="s">
        <v>32</v>
      </c>
      <c r="U2" s="41" t="s">
        <v>33</v>
      </c>
      <c r="V2" s="44" t="s">
        <v>34</v>
      </c>
      <c r="W2" s="38" t="s">
        <v>35</v>
      </c>
      <c r="X2" s="38" t="s">
        <v>36</v>
      </c>
      <c r="Y2" s="39" t="s">
        <v>29</v>
      </c>
      <c r="Z2" s="38" t="s">
        <v>31</v>
      </c>
      <c r="AA2" s="42" t="s">
        <v>37</v>
      </c>
      <c r="AB2" s="43" t="s">
        <v>38</v>
      </c>
      <c r="AC2" s="40" t="s">
        <v>32</v>
      </c>
      <c r="AD2" s="41" t="s">
        <v>33</v>
      </c>
      <c r="AE2" s="38" t="s">
        <v>34</v>
      </c>
      <c r="AF2" s="38" t="s">
        <v>35</v>
      </c>
      <c r="AG2" s="38" t="s">
        <v>36</v>
      </c>
      <c r="AH2" s="39" t="s">
        <v>29</v>
      </c>
      <c r="AI2" s="38" t="s">
        <v>31</v>
      </c>
      <c r="AJ2" s="42" t="s">
        <v>37</v>
      </c>
      <c r="AK2" s="43" t="s">
        <v>38</v>
      </c>
      <c r="AL2" s="40" t="s">
        <v>32</v>
      </c>
      <c r="AM2" s="41" t="s">
        <v>33</v>
      </c>
      <c r="AN2" s="38" t="s">
        <v>34</v>
      </c>
      <c r="AO2" s="38" t="s">
        <v>35</v>
      </c>
      <c r="AP2" s="38" t="s">
        <v>36</v>
      </c>
      <c r="AQ2" s="39" t="s">
        <v>29</v>
      </c>
      <c r="AR2" s="38" t="s">
        <v>31</v>
      </c>
      <c r="AS2" s="42" t="s">
        <v>37</v>
      </c>
      <c r="AT2" s="43" t="s">
        <v>38</v>
      </c>
      <c r="AU2" s="40" t="s">
        <v>32</v>
      </c>
      <c r="AV2" s="41" t="s">
        <v>33</v>
      </c>
      <c r="AW2" s="38" t="s">
        <v>34</v>
      </c>
      <c r="AX2" s="38" t="s">
        <v>35</v>
      </c>
      <c r="AY2" s="38" t="s">
        <v>36</v>
      </c>
      <c r="AZ2" s="39" t="s">
        <v>29</v>
      </c>
      <c r="BA2" s="38" t="s">
        <v>31</v>
      </c>
      <c r="BB2" s="42" t="s">
        <v>37</v>
      </c>
      <c r="BC2" s="43" t="s">
        <v>38</v>
      </c>
      <c r="BD2" s="40" t="s">
        <v>32</v>
      </c>
      <c r="BE2" s="41" t="s">
        <v>33</v>
      </c>
      <c r="BF2" s="38" t="s">
        <v>34</v>
      </c>
      <c r="BG2" s="38" t="s">
        <v>35</v>
      </c>
      <c r="BH2" s="38" t="s">
        <v>36</v>
      </c>
      <c r="BI2" s="39" t="s">
        <v>29</v>
      </c>
      <c r="BJ2" s="38" t="s">
        <v>31</v>
      </c>
      <c r="BK2" s="42" t="s">
        <v>37</v>
      </c>
      <c r="BL2" s="43" t="s">
        <v>38</v>
      </c>
      <c r="BM2" s="40" t="s">
        <v>32</v>
      </c>
      <c r="BN2" s="41" t="s">
        <v>33</v>
      </c>
      <c r="BO2" s="38" t="s">
        <v>35</v>
      </c>
      <c r="BP2" s="38" t="s">
        <v>34</v>
      </c>
      <c r="BQ2" s="45" t="s">
        <v>36</v>
      </c>
      <c r="BR2" s="39" t="s">
        <v>29</v>
      </c>
      <c r="BS2" s="38" t="s">
        <v>31</v>
      </c>
      <c r="BT2" s="42" t="s">
        <v>37</v>
      </c>
      <c r="BU2" s="43" t="s">
        <v>38</v>
      </c>
      <c r="BV2" s="40" t="s">
        <v>32</v>
      </c>
      <c r="BW2" s="41" t="s">
        <v>33</v>
      </c>
      <c r="BX2" s="38" t="s">
        <v>35</v>
      </c>
      <c r="BY2" s="38" t="s">
        <v>36</v>
      </c>
      <c r="BZ2" s="39" t="s">
        <v>29</v>
      </c>
      <c r="CA2" s="38" t="s">
        <v>31</v>
      </c>
      <c r="CB2" s="42" t="s">
        <v>37</v>
      </c>
      <c r="CC2" s="43" t="s">
        <v>38</v>
      </c>
      <c r="CD2" s="40" t="s">
        <v>32</v>
      </c>
      <c r="CE2" s="41" t="s">
        <v>33</v>
      </c>
      <c r="CF2" s="38" t="s">
        <v>34</v>
      </c>
      <c r="CG2" s="38" t="s">
        <v>35</v>
      </c>
      <c r="CH2" s="38" t="s">
        <v>36</v>
      </c>
      <c r="CI2" s="39" t="s">
        <v>29</v>
      </c>
      <c r="CJ2" s="38" t="s">
        <v>31</v>
      </c>
      <c r="CK2" s="42" t="s">
        <v>37</v>
      </c>
      <c r="CL2" s="42" t="s">
        <v>38</v>
      </c>
      <c r="CM2" s="40" t="s">
        <v>32</v>
      </c>
      <c r="CN2" s="41" t="s">
        <v>33</v>
      </c>
      <c r="CO2" s="38" t="s">
        <v>34</v>
      </c>
      <c r="CP2" s="38" t="s">
        <v>35</v>
      </c>
      <c r="CQ2" s="38" t="s">
        <v>36</v>
      </c>
      <c r="CR2" s="39" t="s">
        <v>29</v>
      </c>
      <c r="CS2" s="38" t="s">
        <v>31</v>
      </c>
      <c r="CT2" s="42" t="s">
        <v>37</v>
      </c>
      <c r="CU2" s="42" t="s">
        <v>38</v>
      </c>
      <c r="CV2" s="40" t="s">
        <v>32</v>
      </c>
      <c r="CW2" s="41" t="s">
        <v>33</v>
      </c>
      <c r="CX2" s="38" t="s">
        <v>34</v>
      </c>
      <c r="CY2" s="38" t="s">
        <v>35</v>
      </c>
      <c r="CZ2" s="38" t="s">
        <v>36</v>
      </c>
      <c r="DA2" s="39" t="s">
        <v>29</v>
      </c>
      <c r="DB2" s="38" t="s">
        <v>31</v>
      </c>
      <c r="DC2" s="42" t="s">
        <v>37</v>
      </c>
      <c r="DD2" s="42" t="s">
        <v>38</v>
      </c>
      <c r="DE2" s="40" t="s">
        <v>32</v>
      </c>
      <c r="DF2" s="41" t="s">
        <v>33</v>
      </c>
      <c r="DG2" s="38" t="s">
        <v>34</v>
      </c>
      <c r="DH2" s="38" t="s">
        <v>35</v>
      </c>
      <c r="DI2" s="38" t="s">
        <v>36</v>
      </c>
      <c r="DJ2" s="39" t="s">
        <v>29</v>
      </c>
      <c r="DK2" s="38" t="s">
        <v>31</v>
      </c>
      <c r="DL2" s="42" t="s">
        <v>37</v>
      </c>
      <c r="DM2" s="42" t="s">
        <v>38</v>
      </c>
    </row>
    <row r="3" spans="1:117" s="46" customFormat="1" ht="30" customHeight="1" x14ac:dyDescent="0.25">
      <c r="A3" s="177"/>
      <c r="B3" s="47">
        <v>1</v>
      </c>
      <c r="C3" s="311" t="s">
        <v>182</v>
      </c>
      <c r="D3" s="312"/>
      <c r="E3" s="309" t="s">
        <v>183</v>
      </c>
      <c r="F3" s="310"/>
      <c r="G3" s="210"/>
      <c r="H3" s="211"/>
      <c r="I3" s="210"/>
      <c r="J3" s="212"/>
      <c r="K3" s="189"/>
      <c r="L3" s="52">
        <v>3.17</v>
      </c>
      <c r="M3" s="52"/>
      <c r="N3" s="53"/>
      <c r="O3" s="53">
        <v>5</v>
      </c>
      <c r="P3" s="52">
        <v>13.36</v>
      </c>
      <c r="Q3" s="55">
        <f>IF(($P$3:$P$27)&gt;0,RANK(P3,$P$3:$P$27),0)</f>
        <v>6</v>
      </c>
      <c r="R3" s="55" t="str">
        <f>LOOKUP(Q3,{0,1,2,3,4,5,6,7,8,9,10,11,12,13,14,15,16,17,18,19,20,21,22,23,24,25},{"0","50","48","46","44","42","40","38","36","34","32","30","28","26","24","22","20","18","16","14","12","10","8","6","4","2"})</f>
        <v>40</v>
      </c>
      <c r="S3" s="56">
        <f t="shared" ref="S3:S10" si="0">SUM(N3+R3)</f>
        <v>40</v>
      </c>
      <c r="T3" s="57" t="s">
        <v>39</v>
      </c>
      <c r="U3" s="75"/>
      <c r="V3" s="47"/>
      <c r="W3" s="47"/>
      <c r="X3" s="47"/>
      <c r="Y3" s="75"/>
      <c r="Z3" s="59">
        <f>IF(($Y$3:$Y$27)&gt;0,RANK(Y3,$Y$3:$Y$27),0)</f>
        <v>0</v>
      </c>
      <c r="AA3" s="59" t="str">
        <f>LOOKUP(Z3,{0,1,2,3,4,5,6,7,8,9,10,11,12,13,14,15,16,17,18,19,20,21,22,23,24,25},{"0","50","48","46","44","42","40","38","36","34","32","30","28","26","24","22","20","18","16","14","12","10","8","6","4","2"})</f>
        <v>0</v>
      </c>
      <c r="AB3" s="60">
        <f t="shared" ref="AB3:AB10" si="1">SUM(W3+AA3)</f>
        <v>0</v>
      </c>
      <c r="AC3" s="50"/>
      <c r="AD3" s="52"/>
      <c r="AE3" s="53"/>
      <c r="AF3" s="53"/>
      <c r="AG3" s="53"/>
      <c r="AH3" s="52"/>
      <c r="AI3" s="55">
        <f>IF(($AH$3:$AH$27)&gt;0,RANK(AH3,$AH$3:$AH$27),0)</f>
        <v>0</v>
      </c>
      <c r="AJ3" s="55" t="str">
        <f>LOOKUP(AI3,{0,1,2,3,4,5,6,7,8,9,10,11,12,13,14,15,16,17,18,19,20,21,22,23,24,25},{"0","50","48","46","44","42","40","38","36","34","32","30","28","26","24","22","20","18","16","14","12","10","8","6","4","2"})</f>
        <v>0</v>
      </c>
      <c r="AK3" s="56">
        <f t="shared" ref="AK3:AK10" si="2">SUM(AF3+AJ3)</f>
        <v>0</v>
      </c>
      <c r="AL3" s="57"/>
      <c r="AM3" s="75"/>
      <c r="AN3" s="61"/>
      <c r="AO3" s="47"/>
      <c r="AP3" s="47"/>
      <c r="AQ3" s="75"/>
      <c r="AR3" s="59">
        <f>IF(($AQ$3:$AQ$27)&gt;0,RANK(AQ3,$AQ$3:$AQ$27),0)</f>
        <v>0</v>
      </c>
      <c r="AS3" s="59" t="str">
        <f>LOOKUP(AR3,{0,1,2,3,4,5,6,7,8,9,10,11,12,13,14,15,16,17,18,19,20,21,22,23,24,25},{"0","50","48","46","44","42","40","38","36","34","32","30","28","26","24","22","20","18","16","14","12","10","8","6","4","2"})</f>
        <v>0</v>
      </c>
      <c r="AT3" s="60">
        <f t="shared" ref="AT3:AT10" si="3">SUM(AO3+AS3)</f>
        <v>0</v>
      </c>
      <c r="AU3" s="50"/>
      <c r="AV3" s="52"/>
      <c r="AW3" s="53"/>
      <c r="AX3" s="53"/>
      <c r="AY3" s="53"/>
      <c r="AZ3" s="52"/>
      <c r="BA3" s="55">
        <f>IF(($AZ$3:$AZ$27)&gt;0,RANK(AZ3,$AZ$3:$AZ$27),0)</f>
        <v>0</v>
      </c>
      <c r="BB3" s="55" t="str">
        <f>LOOKUP(BA3,{0,1,2,3,4,5,6,7,8,9,10,11,12,13,14,15,16,17,18,19,20,21,22,23,24,25},{"0","50","48","46","44","42","40","38","36","34","32","30","28","26","24","22","20","18","16","14","12","10","8","6","4","2"})</f>
        <v>0</v>
      </c>
      <c r="BC3" s="56">
        <f t="shared" ref="BC3:BC10" si="4">SUM(AX3+BB3)</f>
        <v>0</v>
      </c>
      <c r="BD3" s="57"/>
      <c r="BE3" s="77"/>
      <c r="BF3" s="61"/>
      <c r="BG3" s="47"/>
      <c r="BH3" s="47"/>
      <c r="BI3" s="75"/>
      <c r="BJ3" s="59">
        <f>IF(($BI$3:$BI$27)&gt;0,RANK(BI3,$BI$3:$BI$27),0)</f>
        <v>0</v>
      </c>
      <c r="BK3" s="59" t="str">
        <f>LOOKUP(BJ3,{0,1,2,3,4,5,6,7,8,9,10,11,12,13,14,15,16,17,18,19,20,21,22,23,24,25},{"0","50","48","46","44","42","40","38","36","34","32","30","28","26","24","22","20","18","16","14","12","10","8","6","4","2"})</f>
        <v>0</v>
      </c>
      <c r="BL3" s="60">
        <f t="shared" ref="BL3:BL10" si="5">SUM(BG3+BK3)</f>
        <v>0</v>
      </c>
      <c r="BM3" s="50"/>
      <c r="BN3" s="52"/>
      <c r="BO3" s="53"/>
      <c r="BP3" s="53"/>
      <c r="BQ3" s="63"/>
      <c r="BR3" s="52"/>
      <c r="BS3" s="55">
        <f>IF(($BR$3:$BR$27)&gt;0,RANK(BR3,$BR$3:$BR$27),0)</f>
        <v>0</v>
      </c>
      <c r="BT3" s="55" t="str">
        <f>LOOKUP(BS3,{0,1,2,3,4,5,6,7,8,9,10,11,12,13,14,15,16,17,18,19,20,21,22,23,24,25},{"0","50","48","46","44","42","40","38","36","34","32","30","28","26","24","22","20","18","16","14","12","10","8","6","4","2"})</f>
        <v>0</v>
      </c>
      <c r="BU3" s="56">
        <f t="shared" ref="BU3:BU10" si="6">SUM(BO3+BT3)</f>
        <v>0</v>
      </c>
      <c r="BV3" s="57"/>
      <c r="BW3" s="75"/>
      <c r="BX3" s="47"/>
      <c r="BY3" s="47"/>
      <c r="BZ3" s="75"/>
      <c r="CA3" s="59">
        <f>IF(($BZ$3:$BZ$27)&gt;0,RANK(BZ3,$BZ$3:$BZ$27),0)</f>
        <v>0</v>
      </c>
      <c r="CB3" s="59" t="str">
        <f>LOOKUP(CA3,{0,1,2,3,4,5,6,7,8,9,10,11,12,13,14,15,16,17,18,19,20,21,22,23,24,25},{"0","50","48","46","44","42","40","38","36","34","32","30","28","26","24","22","20","18","16","14","12","10","8","6","4","2"})</f>
        <v>0</v>
      </c>
      <c r="CC3" s="60">
        <f t="shared" ref="CC3:CC10" si="7">SUM(BX3+CB3)</f>
        <v>0</v>
      </c>
      <c r="CD3" s="50"/>
      <c r="CE3" s="52"/>
      <c r="CF3" s="53"/>
      <c r="CG3" s="53"/>
      <c r="CH3" s="53"/>
      <c r="CI3" s="52"/>
      <c r="CJ3" s="55">
        <f>IF(($CI$3:$CI$27)&gt;0,RANK(CI3,$CI$3:$CI$27),0)</f>
        <v>0</v>
      </c>
      <c r="CK3" s="55" t="str">
        <f>LOOKUP(CJ3,{0,1,2,3,4,5,6,7,8,9,10,11,12,13,14,15,16,17,18,19,20,21,22,23,24,25},{"0","50","48","46","44","42","40","38","36","34","32","30","28","26","24","22","20","18","16","14","12","10","8","6","4","2"})</f>
        <v>0</v>
      </c>
      <c r="CL3" s="53">
        <f t="shared" ref="CL3:CL7" si="8">SUM(CG3+CK3)</f>
        <v>0</v>
      </c>
      <c r="CM3" s="57"/>
      <c r="CN3" s="75"/>
      <c r="CO3" s="47"/>
      <c r="CP3" s="47"/>
      <c r="CQ3" s="47"/>
      <c r="CR3" s="75"/>
      <c r="CS3" s="59">
        <f>IF(($CR$3:$CR$27)&gt;0,RANK(CR3,$CR$3:$CR$27),0)</f>
        <v>0</v>
      </c>
      <c r="CT3" s="59" t="str">
        <f>LOOKUP(CS3,{0,1,2,3,4,5,6,7,8,9,10,11,12,13,14,15,16,17,18,19,20,21,22,23,24,25},{"0","50","48","46","44","42","40","38","36","34","32","30","28","26","24","22","20","18","16","14","12","10","8","6","4","2"})</f>
        <v>0</v>
      </c>
      <c r="CU3" s="47">
        <f t="shared" ref="CU3:CU7" si="9">SUM(CP3+CT3)</f>
        <v>0</v>
      </c>
      <c r="CV3" s="65"/>
      <c r="CW3" s="76"/>
      <c r="CX3" s="67"/>
      <c r="CY3" s="67"/>
      <c r="CZ3" s="67"/>
      <c r="DA3" s="76"/>
      <c r="DB3" s="68">
        <f>IF(($DA$3:$DA$27)&gt;0,RANK(DA3,$DA$3:$DA$27),0)</f>
        <v>0</v>
      </c>
      <c r="DC3" s="68" t="str">
        <f>LOOKUP(DB3,{0,1,2,3,4,5,6,7,8,9,10,11,12,13,14,15,16,17,18,19,20,21,22,23,24,25},{"0","50","48","46","44","42","40","38","36","34","32","30","28","26","24","22","20","18","16","14","12","10","8","6","4","2"})</f>
        <v>0</v>
      </c>
      <c r="DD3" s="67">
        <f t="shared" ref="DD3:DD7" si="10">SUM(CY3+DC3)</f>
        <v>0</v>
      </c>
      <c r="DE3" s="69"/>
      <c r="DF3" s="77"/>
      <c r="DG3" s="61"/>
      <c r="DH3" s="61"/>
      <c r="DI3" s="61"/>
      <c r="DJ3" s="77"/>
      <c r="DK3" s="70">
        <f>IF(($DJ$3:$DJ$27)&gt;0,RANK(DJ3,$DJ$3:$DJ$27),0)</f>
        <v>0</v>
      </c>
      <c r="DL3" s="70" t="str">
        <f>LOOKUP(DK3,{0,1,2,3,4,5,6,7,8,9,10,11,12,13,14,15,16,17,18,19,20,21,22,23,24,25},{"0","50","48","46","44","42","40","38","36","34","32","30","28","26","24","22","20","18","16","14","12","10","8","6","4","2"})</f>
        <v>0</v>
      </c>
      <c r="DM3" s="61">
        <f t="shared" ref="DM3:DM7" si="11">SUM(DH3+DL3)</f>
        <v>0</v>
      </c>
    </row>
    <row r="4" spans="1:117" s="46" customFormat="1" ht="30" customHeight="1" x14ac:dyDescent="0.25">
      <c r="A4" s="177"/>
      <c r="B4" s="47">
        <v>2</v>
      </c>
      <c r="C4" s="311" t="s">
        <v>184</v>
      </c>
      <c r="D4" s="312"/>
      <c r="E4" s="309" t="s">
        <v>185</v>
      </c>
      <c r="F4" s="310"/>
      <c r="G4" s="210"/>
      <c r="H4" s="211"/>
      <c r="I4" s="210"/>
      <c r="J4" s="212"/>
      <c r="K4" s="189"/>
      <c r="L4" s="52">
        <v>2.67</v>
      </c>
      <c r="M4" s="52"/>
      <c r="N4" s="53"/>
      <c r="O4" s="53">
        <v>5</v>
      </c>
      <c r="P4" s="52">
        <v>10.96</v>
      </c>
      <c r="Q4" s="55">
        <f t="shared" ref="Q4:Q26" si="12">IF(($P$3:$P$27)&gt;0,RANK(P4,$P$3:$P$27),0)</f>
        <v>7</v>
      </c>
      <c r="R4" s="55" t="str">
        <f>LOOKUP(Q4,{0,1,2,3,4,5,6,7,8,9,10,11,12,13,14,15,16,17,18,19,20,21,22,23,24,25},{"0","50","48","46","44","42","40","38","36","34","32","30","28","26","24","22","20","18","16","14","12","10","8","6","4","2"})</f>
        <v>38</v>
      </c>
      <c r="S4" s="56">
        <f t="shared" si="0"/>
        <v>38</v>
      </c>
      <c r="T4" s="57"/>
      <c r="U4" s="75"/>
      <c r="V4" s="47"/>
      <c r="W4" s="47"/>
      <c r="X4" s="47"/>
      <c r="Y4" s="75"/>
      <c r="Z4" s="59">
        <f t="shared" ref="Z4:Z27" si="13">IF(($Y$3:$Y$27)&gt;0,RANK(Y4,$Y$3:$Y$27),0)</f>
        <v>0</v>
      </c>
      <c r="AA4" s="59" t="str">
        <f>LOOKUP(Z4,{0,1,2,3,4,5,6,7,8,9,10,11,12,13,14,15,16,17,18,19,20,21,22,23,24,25},{"0","50","48","46","44","42","40","38","36","34","32","30","28","26","24","22","20","18","16","14","12","10","8","6","4","2"})</f>
        <v>0</v>
      </c>
      <c r="AB4" s="60">
        <f t="shared" si="1"/>
        <v>0</v>
      </c>
      <c r="AC4" s="50"/>
      <c r="AD4" s="52"/>
      <c r="AE4" s="53"/>
      <c r="AF4" s="53"/>
      <c r="AG4" s="53"/>
      <c r="AH4" s="52"/>
      <c r="AI4" s="55">
        <f t="shared" ref="AI4:AI27" si="14">IF(($AH$3:$AH$27)&gt;0,RANK(AH4,$AH$3:$AH$27),0)</f>
        <v>0</v>
      </c>
      <c r="AJ4" s="55" t="str">
        <f>LOOKUP(AI4,{0,1,2,3,4,5,6,7,8,9,10,11,12,13,14,15,16,17,18,19,20,21,22,23,24,25},{"0","50","48","46","44","42","40","38","36","34","32","30","28","26","24","22","20","18","16","14","12","10","8","6","4","2"})</f>
        <v>0</v>
      </c>
      <c r="AK4" s="56">
        <f t="shared" si="2"/>
        <v>0</v>
      </c>
      <c r="AL4" s="57"/>
      <c r="AM4" s="75"/>
      <c r="AN4" s="61"/>
      <c r="AO4" s="47"/>
      <c r="AP4" s="47"/>
      <c r="AQ4" s="75"/>
      <c r="AR4" s="59">
        <f t="shared" ref="AR4:AR27" si="15">IF(($AQ$3:$AQ$27)&gt;0,RANK(AQ4,$AQ$3:$AQ$27),0)</f>
        <v>0</v>
      </c>
      <c r="AS4" s="59" t="str">
        <f>LOOKUP(AR4,{0,1,2,3,4,5,6,7,8,9,10,11,12,13,14,15,16,17,18,19,20,21,22,23,24,25},{"0","50","48","46","44","42","40","38","36","34","32","30","28","26","24","22","20","18","16","14","12","10","8","6","4","2"})</f>
        <v>0</v>
      </c>
      <c r="AT4" s="60">
        <f t="shared" si="3"/>
        <v>0</v>
      </c>
      <c r="AU4" s="50"/>
      <c r="AV4" s="52"/>
      <c r="AW4" s="53"/>
      <c r="AX4" s="53"/>
      <c r="AY4" s="53"/>
      <c r="AZ4" s="52"/>
      <c r="BA4" s="55">
        <f t="shared" ref="BA4:BA27" si="16">IF(($AZ$3:$AZ$27)&gt;0,RANK(AZ4,$AZ$3:$AZ$27),0)</f>
        <v>0</v>
      </c>
      <c r="BB4" s="55" t="str">
        <f>LOOKUP(BA4,{0,1,2,3,4,5,6,7,8,9,10,11,12,13,14,15,16,17,18,19,20,21,22,23,24,25},{"0","50","48","46","44","42","40","38","36","34","32","30","28","26","24","22","20","18","16","14","12","10","8","6","4","2"})</f>
        <v>0</v>
      </c>
      <c r="BC4" s="56">
        <f t="shared" si="4"/>
        <v>0</v>
      </c>
      <c r="BD4" s="57"/>
      <c r="BE4" s="77"/>
      <c r="BF4" s="61"/>
      <c r="BG4" s="47"/>
      <c r="BH4" s="47"/>
      <c r="BI4" s="75"/>
      <c r="BJ4" s="59">
        <f t="shared" ref="BJ4:BJ27" si="17">IF(($BI$3:$BI$27)&gt;0,RANK(BI4,$BI$3:$BI$27),0)</f>
        <v>0</v>
      </c>
      <c r="BK4" s="59" t="str">
        <f>LOOKUP(BJ4,{0,1,2,3,4,5,6,7,8,9,10,11,12,13,14,15,16,17,18,19,20,21,22,23,24,25},{"0","50","48","46","44","42","40","38","36","34","32","30","28","26","24","22","20","18","16","14","12","10","8","6","4","2"})</f>
        <v>0</v>
      </c>
      <c r="BL4" s="60">
        <f t="shared" si="5"/>
        <v>0</v>
      </c>
      <c r="BM4" s="50"/>
      <c r="BN4" s="52"/>
      <c r="BO4" s="53"/>
      <c r="BP4" s="53"/>
      <c r="BQ4" s="63"/>
      <c r="BR4" s="52"/>
      <c r="BS4" s="55">
        <f t="shared" ref="BS4:BS27" si="18">IF(($BR$3:$BR$27)&gt;0,RANK(BR4,$BR$3:$BR$27),0)</f>
        <v>0</v>
      </c>
      <c r="BT4" s="55" t="str">
        <f>LOOKUP(BS4,{0,1,2,3,4,5,6,7,8,9,10,11,12,13,14,15,16,17,18,19,20,21,22,23,24,25},{"0","50","48","46","44","42","40","38","36","34","32","30","28","26","24","22","20","18","16","14","12","10","8","6","4","2"})</f>
        <v>0</v>
      </c>
      <c r="BU4" s="56">
        <f t="shared" si="6"/>
        <v>0</v>
      </c>
      <c r="BV4" s="57"/>
      <c r="BW4" s="75"/>
      <c r="BX4" s="47"/>
      <c r="BY4" s="47"/>
      <c r="BZ4" s="75"/>
      <c r="CA4" s="59">
        <f t="shared" ref="CA4:CA27" si="19">IF(($BZ$3:$BZ$27)&gt;0,RANK(BZ4,$BZ$3:$BZ$27),0)</f>
        <v>0</v>
      </c>
      <c r="CB4" s="59" t="str">
        <f>LOOKUP(CA4,{0,1,2,3,4,5,6,7,8,9,10,11,12,13,14,15,16,17,18,19,20,21,22,23,24,25},{"0","50","48","46","44","42","40","38","36","34","32","30","28","26","24","22","20","18","16","14","12","10","8","6","4","2"})</f>
        <v>0</v>
      </c>
      <c r="CC4" s="60">
        <f t="shared" si="7"/>
        <v>0</v>
      </c>
      <c r="CD4" s="50"/>
      <c r="CE4" s="52"/>
      <c r="CF4" s="53"/>
      <c r="CG4" s="53"/>
      <c r="CH4" s="53"/>
      <c r="CI4" s="52"/>
      <c r="CJ4" s="55">
        <f t="shared" ref="CJ4:CJ27" si="20">IF(($CI$3:$CI$27)&gt;0,RANK(CI4,$CI$3:$CI$27),0)</f>
        <v>0</v>
      </c>
      <c r="CK4" s="55" t="str">
        <f>LOOKUP(CJ4,{0,1,2,3,4,5,6,7,8,9,10,11,12,13,14,15,16,17,18,19,20,21,22,23,24,25},{"0","50","48","46","44","42","40","38","36","34","32","30","28","26","24","22","20","18","16","14","12","10","8","6","4","2"})</f>
        <v>0</v>
      </c>
      <c r="CL4" s="53">
        <f t="shared" si="8"/>
        <v>0</v>
      </c>
      <c r="CM4" s="57"/>
      <c r="CN4" s="75"/>
      <c r="CO4" s="47"/>
      <c r="CP4" s="47"/>
      <c r="CQ4" s="47"/>
      <c r="CR4" s="75"/>
      <c r="CS4" s="59">
        <f t="shared" ref="CS4:CS27" si="21">IF(($CR$3:$CR$27)&gt;0,RANK(CR4,$CR$3:$CR$27),0)</f>
        <v>0</v>
      </c>
      <c r="CT4" s="59" t="str">
        <f>LOOKUP(CS4,{0,1,2,3,4,5,6,7,8,9,10,11,12,13,14,15,16,17,18,19,20,21,22,23,24,25},{"0","50","48","46","44","42","40","38","36","34","32","30","28","26","24","22","20","18","16","14","12","10","8","6","4","2"})</f>
        <v>0</v>
      </c>
      <c r="CU4" s="47">
        <f t="shared" si="9"/>
        <v>0</v>
      </c>
      <c r="CV4" s="65"/>
      <c r="CW4" s="76"/>
      <c r="CX4" s="67"/>
      <c r="CY4" s="67"/>
      <c r="CZ4" s="67"/>
      <c r="DA4" s="76"/>
      <c r="DB4" s="68">
        <f t="shared" ref="DB4:DB27" si="22">IF(($DA$3:$DA$27)&gt;0,RANK(DA4,$DA$3:$DA$27),0)</f>
        <v>0</v>
      </c>
      <c r="DC4" s="68" t="str">
        <f>LOOKUP(DB4,{0,1,2,3,4,5,6,7,8,9,10,11,12,13,14,15,16,17,18,19,20,21,22,23,24,25},{"0","50","48","46","44","42","40","38","36","34","32","30","28","26","24","22","20","18","16","14","12","10","8","6","4","2"})</f>
        <v>0</v>
      </c>
      <c r="DD4" s="67">
        <f t="shared" si="10"/>
        <v>0</v>
      </c>
      <c r="DE4" s="69"/>
      <c r="DF4" s="77"/>
      <c r="DG4" s="61"/>
      <c r="DH4" s="61"/>
      <c r="DI4" s="61"/>
      <c r="DJ4" s="77"/>
      <c r="DK4" s="70">
        <f t="shared" ref="DK4:DK27" si="23">IF(($DJ$3:$DJ$27)&gt;0,RANK(DJ4,$DJ$3:$DJ$27),0)</f>
        <v>0</v>
      </c>
      <c r="DL4" s="70" t="str">
        <f>LOOKUP(DK4,{0,1,2,3,4,5,6,7,8,9,10,11,12,13,14,15,16,17,18,19,20,21,22,23,24,25},{"0","50","48","46","44","42","40","38","36","34","32","30","28","26","24","22","20","18","16","14","12","10","8","6","4","2"})</f>
        <v>0</v>
      </c>
      <c r="DM4" s="61">
        <f t="shared" si="11"/>
        <v>0</v>
      </c>
    </row>
    <row r="5" spans="1:117" s="46" customFormat="1" ht="25.15" customHeight="1" x14ac:dyDescent="0.25">
      <c r="A5" s="177"/>
      <c r="B5" s="47">
        <v>3</v>
      </c>
      <c r="C5" s="311" t="s">
        <v>186</v>
      </c>
      <c r="D5" s="312"/>
      <c r="E5" s="309" t="s">
        <v>187</v>
      </c>
      <c r="F5" s="310"/>
      <c r="G5" s="210"/>
      <c r="H5" s="211"/>
      <c r="I5" s="210"/>
      <c r="J5" s="212"/>
      <c r="K5" s="190"/>
      <c r="L5" s="52">
        <v>3.39</v>
      </c>
      <c r="M5" s="52"/>
      <c r="N5" s="53"/>
      <c r="O5" s="53">
        <v>5</v>
      </c>
      <c r="P5" s="52">
        <v>14.47</v>
      </c>
      <c r="Q5" s="55">
        <f t="shared" si="12"/>
        <v>4</v>
      </c>
      <c r="R5" s="55" t="str">
        <f>LOOKUP(Q5,{0,1,2,3,4,5,6,7,8,9,10,11,12,13,14,15,16,17,18,19,20,21,22,23,24,25},{"0","50","48","46","44","42","40","38","36","34","32","30","28","26","24","22","20","18","16","14","12","10","8","6","4","2"})</f>
        <v>44</v>
      </c>
      <c r="S5" s="56">
        <f t="shared" si="0"/>
        <v>44</v>
      </c>
      <c r="T5" s="71"/>
      <c r="U5" s="75"/>
      <c r="V5" s="47"/>
      <c r="W5" s="47"/>
      <c r="X5" s="47"/>
      <c r="Y5" s="75"/>
      <c r="Z5" s="59">
        <f t="shared" si="13"/>
        <v>0</v>
      </c>
      <c r="AA5" s="59" t="str">
        <f>LOOKUP(Z5,{0,1,2,3,4,5,6,7,8,9,10,11,12,13,14,15,16,17,18,19,20,21,22,23,24,25},{"0","50","48","46","44","42","40","38","36","34","32","30","28","26","24","22","20","18","16","14","12","10","8","6","4","2"})</f>
        <v>0</v>
      </c>
      <c r="AB5" s="60">
        <f t="shared" si="1"/>
        <v>0</v>
      </c>
      <c r="AC5" s="50"/>
      <c r="AD5" s="52"/>
      <c r="AE5" s="53"/>
      <c r="AF5" s="53"/>
      <c r="AG5" s="53"/>
      <c r="AH5" s="52"/>
      <c r="AI5" s="55">
        <f t="shared" si="14"/>
        <v>0</v>
      </c>
      <c r="AJ5" s="55" t="str">
        <f>LOOKUP(AI5,{0,1,2,3,4,5,6,7,8,9,10,11,12,13,14,15,16,17,18,19,20,21,22,23,24,25},{"0","50","48","46","44","42","40","38","36","34","32","30","28","26","24","22","20","18","16","14","12","10","8","6","4","2"})</f>
        <v>0</v>
      </c>
      <c r="AK5" s="56">
        <f t="shared" si="2"/>
        <v>0</v>
      </c>
      <c r="AL5" s="57"/>
      <c r="AM5" s="75"/>
      <c r="AN5" s="61"/>
      <c r="AO5" s="47"/>
      <c r="AP5" s="47"/>
      <c r="AQ5" s="75"/>
      <c r="AR5" s="59">
        <f t="shared" si="15"/>
        <v>0</v>
      </c>
      <c r="AS5" s="59" t="str">
        <f>LOOKUP(AR5,{0,1,2,3,4,5,6,7,8,9,10,11,12,13,14,15,16,17,18,19,20,21,22,23,24,25},{"0","50","48","46","44","42","40","38","36","34","32","30","28","26","24","22","20","18","16","14","12","10","8","6","4","2"})</f>
        <v>0</v>
      </c>
      <c r="AT5" s="60">
        <f t="shared" si="3"/>
        <v>0</v>
      </c>
      <c r="AU5" s="50"/>
      <c r="AV5" s="52"/>
      <c r="AW5" s="53"/>
      <c r="AX5" s="53"/>
      <c r="AY5" s="53"/>
      <c r="AZ5" s="52"/>
      <c r="BA5" s="55">
        <f t="shared" si="16"/>
        <v>0</v>
      </c>
      <c r="BB5" s="55" t="str">
        <f>LOOKUP(BA5,{0,1,2,3,4,5,6,7,8,9,10,11,12,13,14,15,16,17,18,19,20,21,22,23,24,25},{"0","50","48","46","44","42","40","38","36","34","32","30","28","26","24","22","20","18","16","14","12","10","8","6","4","2"})</f>
        <v>0</v>
      </c>
      <c r="BC5" s="56">
        <f t="shared" si="4"/>
        <v>0</v>
      </c>
      <c r="BD5" s="57"/>
      <c r="BE5" s="77"/>
      <c r="BF5" s="61"/>
      <c r="BG5" s="47"/>
      <c r="BH5" s="47"/>
      <c r="BI5" s="75"/>
      <c r="BJ5" s="59">
        <f t="shared" si="17"/>
        <v>0</v>
      </c>
      <c r="BK5" s="59" t="str">
        <f>LOOKUP(BJ5,{0,1,2,3,4,5,6,7,8,9,10,11,12,13,14,15,16,17,18,19,20,21,22,23,24,25},{"0","50","48","46","44","42","40","38","36","34","32","30","28","26","24","22","20","18","16","14","12","10","8","6","4","2"})</f>
        <v>0</v>
      </c>
      <c r="BL5" s="60">
        <f t="shared" si="5"/>
        <v>0</v>
      </c>
      <c r="BM5" s="72"/>
      <c r="BN5" s="52"/>
      <c r="BO5" s="53"/>
      <c r="BP5" s="53"/>
      <c r="BQ5" s="63"/>
      <c r="BR5" s="52"/>
      <c r="BS5" s="55">
        <f t="shared" si="18"/>
        <v>0</v>
      </c>
      <c r="BT5" s="55" t="str">
        <f>LOOKUP(BS5,{0,1,2,3,4,5,6,7,8,9,10,11,12,13,14,15,16,17,18,19,20,21,22,23,24,25},{"0","50","48","46","44","42","40","38","36","34","32","30","28","26","24","22","20","18","16","14","12","10","8","6","4","2"})</f>
        <v>0</v>
      </c>
      <c r="BU5" s="56">
        <f t="shared" si="6"/>
        <v>0</v>
      </c>
      <c r="BV5" s="57"/>
      <c r="BW5" s="75"/>
      <c r="BX5" s="47"/>
      <c r="BY5" s="47"/>
      <c r="BZ5" s="75"/>
      <c r="CA5" s="59">
        <f t="shared" si="19"/>
        <v>0</v>
      </c>
      <c r="CB5" s="59" t="str">
        <f>LOOKUP(CA5,{0,1,2,3,4,5,6,7,8,9,10,11,12,13,14,15,16,17,18,19,20,21,22,23,24,25},{"0","50","48","46","44","42","40","38","36","34","32","30","28","26","24","22","20","18","16","14","12","10","8","6","4","2"})</f>
        <v>0</v>
      </c>
      <c r="CC5" s="60">
        <f t="shared" si="7"/>
        <v>0</v>
      </c>
      <c r="CD5" s="50"/>
      <c r="CE5" s="52"/>
      <c r="CF5" s="53"/>
      <c r="CG5" s="53"/>
      <c r="CH5" s="53"/>
      <c r="CI5" s="52"/>
      <c r="CJ5" s="55">
        <f t="shared" si="20"/>
        <v>0</v>
      </c>
      <c r="CK5" s="55" t="str">
        <f>LOOKUP(CJ5,{0,1,2,3,4,5,6,7,8,9,10,11,12,13,14,15,16,17,18,19,20,21,22,23,24,25},{"0","50","48","46","44","42","40","38","36","34","32","30","28","26","24","22","20","18","16","14","12","10","8","6","4","2"})</f>
        <v>0</v>
      </c>
      <c r="CL5" s="53">
        <f t="shared" si="8"/>
        <v>0</v>
      </c>
      <c r="CM5" s="57"/>
      <c r="CN5" s="75"/>
      <c r="CO5" s="47"/>
      <c r="CP5" s="47"/>
      <c r="CQ5" s="47"/>
      <c r="CR5" s="75"/>
      <c r="CS5" s="59">
        <f t="shared" si="21"/>
        <v>0</v>
      </c>
      <c r="CT5" s="59" t="str">
        <f>LOOKUP(CS5,{0,1,2,3,4,5,6,7,8,9,10,11,12,13,14,15,16,17,18,19,20,21,22,23,24,25},{"0","50","48","46","44","42","40","38","36","34","32","30","28","26","24","22","20","18","16","14","12","10","8","6","4","2"})</f>
        <v>0</v>
      </c>
      <c r="CU5" s="47">
        <f t="shared" si="9"/>
        <v>0</v>
      </c>
      <c r="CV5" s="65"/>
      <c r="CW5" s="76"/>
      <c r="CX5" s="67"/>
      <c r="CY5" s="67"/>
      <c r="CZ5" s="67"/>
      <c r="DA5" s="76"/>
      <c r="DB5" s="68">
        <f t="shared" si="22"/>
        <v>0</v>
      </c>
      <c r="DC5" s="68" t="str">
        <f>LOOKUP(DB5,{0,1,2,3,4,5,6,7,8,9,10,11,12,13,14,15,16,17,18,19,20,21,22,23,24,25},{"0","50","48","46","44","42","40","38","36","34","32","30","28","26","24","22","20","18","16","14","12","10","8","6","4","2"})</f>
        <v>0</v>
      </c>
      <c r="DD5" s="67">
        <f t="shared" si="10"/>
        <v>0</v>
      </c>
      <c r="DE5" s="69"/>
      <c r="DF5" s="77"/>
      <c r="DG5" s="61"/>
      <c r="DH5" s="61"/>
      <c r="DI5" s="61"/>
      <c r="DJ5" s="77"/>
      <c r="DK5" s="70">
        <f t="shared" si="23"/>
        <v>0</v>
      </c>
      <c r="DL5" s="70" t="str">
        <f>LOOKUP(DK5,{0,1,2,3,4,5,6,7,8,9,10,11,12,13,14,15,16,17,18,19,20,21,22,23,24,25},{"0","50","48","46","44","42","40","38","36","34","32","30","28","26","24","22","20","18","16","14","12","10","8","6","4","2"})</f>
        <v>0</v>
      </c>
      <c r="DM5" s="61">
        <f t="shared" si="11"/>
        <v>0</v>
      </c>
    </row>
    <row r="6" spans="1:117" s="46" customFormat="1" ht="27" customHeight="1" x14ac:dyDescent="0.25">
      <c r="A6" s="177"/>
      <c r="B6" s="47">
        <v>4</v>
      </c>
      <c r="C6" s="311" t="s">
        <v>189</v>
      </c>
      <c r="D6" s="312"/>
      <c r="E6" s="309" t="s">
        <v>188</v>
      </c>
      <c r="F6" s="310"/>
      <c r="G6" s="210"/>
      <c r="H6" s="211"/>
      <c r="I6" s="210"/>
      <c r="J6" s="212"/>
      <c r="K6" s="189"/>
      <c r="L6" s="52"/>
      <c r="M6" s="52"/>
      <c r="N6" s="53"/>
      <c r="O6" s="53">
        <v>5</v>
      </c>
      <c r="P6" s="52">
        <v>7.87</v>
      </c>
      <c r="Q6" s="55">
        <f t="shared" si="12"/>
        <v>10</v>
      </c>
      <c r="R6" s="55" t="str">
        <f>LOOKUP(Q6,{0,1,2,3,4,5,6,7,8,9,10,11,12,13,14,15,16,17,18,19,20,21,22,23,24,25},{"0","50","48","46","44","42","40","38","36","34","32","30","28","26","24","22","20","18","16","14","12","10","8","6","4","2"})</f>
        <v>32</v>
      </c>
      <c r="S6" s="56">
        <f>SUM(N6+R6)</f>
        <v>32</v>
      </c>
      <c r="T6" s="57"/>
      <c r="U6" s="75"/>
      <c r="V6" s="47"/>
      <c r="W6" s="47"/>
      <c r="X6" s="47"/>
      <c r="Y6" s="75"/>
      <c r="Z6" s="59">
        <f t="shared" si="13"/>
        <v>0</v>
      </c>
      <c r="AA6" s="59" t="str">
        <f>LOOKUP(Z6,{0,1,2,3,4,5,6,7,8,9,10,11,12,13,14,15,16,17,18,19,20,21,22,23,24,25},{"0","50","48","46","44","42","40","38","36","34","32","30","28","26","24","22","20","18","16","14","12","10","8","6","4","2"})</f>
        <v>0</v>
      </c>
      <c r="AB6" s="60">
        <f t="shared" si="1"/>
        <v>0</v>
      </c>
      <c r="AC6" s="50"/>
      <c r="AD6" s="52"/>
      <c r="AE6" s="53"/>
      <c r="AF6" s="53"/>
      <c r="AG6" s="53"/>
      <c r="AH6" s="52"/>
      <c r="AI6" s="55">
        <f t="shared" si="14"/>
        <v>0</v>
      </c>
      <c r="AJ6" s="55" t="str">
        <f>LOOKUP(AI6,{0,1,2,3,4,5,6,7,8,9,10,11,12,13,14,15,16,17,18,19,20,21,22,23,24,25},{"0","50","48","46","44","42","40","38","36","34","32","30","28","26","24","22","20","18","16","14","12","10","8","6","4","2"})</f>
        <v>0</v>
      </c>
      <c r="AK6" s="56">
        <f t="shared" si="2"/>
        <v>0</v>
      </c>
      <c r="AL6" s="57"/>
      <c r="AM6" s="75"/>
      <c r="AN6" s="61"/>
      <c r="AO6" s="47"/>
      <c r="AP6" s="47"/>
      <c r="AQ6" s="75"/>
      <c r="AR6" s="59">
        <f t="shared" si="15"/>
        <v>0</v>
      </c>
      <c r="AS6" s="59" t="str">
        <f>LOOKUP(AR6,{0,1,2,3,4,5,6,7,8,9,10,11,12,13,14,15,16,17,18,19,20,21,22,23,24,25},{"0","50","48","46","44","42","40","38","36","34","32","30","28","26","24","22","20","18","16","14","12","10","8","6","4","2"})</f>
        <v>0</v>
      </c>
      <c r="AT6" s="60">
        <f t="shared" si="3"/>
        <v>0</v>
      </c>
      <c r="AU6" s="50"/>
      <c r="AV6" s="52"/>
      <c r="AW6" s="53"/>
      <c r="AX6" s="53"/>
      <c r="AY6" s="53"/>
      <c r="AZ6" s="52"/>
      <c r="BA6" s="55">
        <f t="shared" si="16"/>
        <v>0</v>
      </c>
      <c r="BB6" s="55" t="str">
        <f>LOOKUP(BA6,{0,1,2,3,4,5,6,7,8,9,10,11,12,13,14,15,16,17,18,19,20,21,22,23,24,25},{"0","50","48","46","44","42","40","38","36","34","32","30","28","26","24","22","20","18","16","14","12","10","8","6","4","2"})</f>
        <v>0</v>
      </c>
      <c r="BC6" s="56">
        <f t="shared" si="4"/>
        <v>0</v>
      </c>
      <c r="BD6" s="57"/>
      <c r="BE6" s="77"/>
      <c r="BF6" s="61"/>
      <c r="BG6" s="47"/>
      <c r="BH6" s="47"/>
      <c r="BI6" s="75"/>
      <c r="BJ6" s="59">
        <f t="shared" si="17"/>
        <v>0</v>
      </c>
      <c r="BK6" s="59" t="str">
        <f>LOOKUP(BJ6,{0,1,2,3,4,5,6,7,8,9,10,11,12,13,14,15,16,17,18,19,20,21,22,23,24,25},{"0","50","48","46","44","42","40","38","36","34","32","30","28","26","24","22","20","18","16","14","12","10","8","6","4","2"})</f>
        <v>0</v>
      </c>
      <c r="BL6" s="60">
        <f t="shared" si="5"/>
        <v>0</v>
      </c>
      <c r="BM6" s="50"/>
      <c r="BN6" s="52"/>
      <c r="BO6" s="53"/>
      <c r="BP6" s="53"/>
      <c r="BQ6" s="63"/>
      <c r="BR6" s="52"/>
      <c r="BS6" s="55">
        <f t="shared" si="18"/>
        <v>0</v>
      </c>
      <c r="BT6" s="55" t="str">
        <f>LOOKUP(BS6,{0,1,2,3,4,5,6,7,8,9,10,11,12,13,14,15,16,17,18,19,20,21,22,23,24,25},{"0","50","48","46","44","42","40","38","36","34","32","30","28","26","24","22","20","18","16","14","12","10","8","6","4","2"})</f>
        <v>0</v>
      </c>
      <c r="BU6" s="56">
        <f t="shared" si="6"/>
        <v>0</v>
      </c>
      <c r="BV6" s="57"/>
      <c r="BW6" s="75"/>
      <c r="BX6" s="47"/>
      <c r="BY6" s="47"/>
      <c r="BZ6" s="75"/>
      <c r="CA6" s="59">
        <f t="shared" si="19"/>
        <v>0</v>
      </c>
      <c r="CB6" s="59" t="str">
        <f>LOOKUP(CA6,{0,1,2,3,4,5,6,7,8,9,10,11,12,13,14,15,16,17,18,19,20,21,22,23,24,25},{"0","50","48","46","44","42","40","38","36","34","32","30","28","26","24","22","20","18","16","14","12","10","8","6","4","2"})</f>
        <v>0</v>
      </c>
      <c r="CC6" s="60">
        <f t="shared" si="7"/>
        <v>0</v>
      </c>
      <c r="CD6" s="50"/>
      <c r="CE6" s="52"/>
      <c r="CF6" s="53"/>
      <c r="CG6" s="53"/>
      <c r="CH6" s="53"/>
      <c r="CI6" s="52"/>
      <c r="CJ6" s="55">
        <f t="shared" si="20"/>
        <v>0</v>
      </c>
      <c r="CK6" s="55" t="str">
        <f>LOOKUP(CJ6,{0,1,2,3,4,5,6,7,8,9,10,11,12,13,14,15,16,17,18,19,20,21,22,23,24,25},{"0","50","48","46","44","42","40","38","36","34","32","30","28","26","24","22","20","18","16","14","12","10","8","6","4","2"})</f>
        <v>0</v>
      </c>
      <c r="CL6" s="53">
        <f t="shared" si="8"/>
        <v>0</v>
      </c>
      <c r="CM6" s="57"/>
      <c r="CN6" s="75"/>
      <c r="CO6" s="47"/>
      <c r="CP6" s="47"/>
      <c r="CQ6" s="47"/>
      <c r="CR6" s="75"/>
      <c r="CS6" s="59">
        <f t="shared" si="21"/>
        <v>0</v>
      </c>
      <c r="CT6" s="59" t="str">
        <f>LOOKUP(CS6,{0,1,2,3,4,5,6,7,8,9,10,11,12,13,14,15,16,17,18,19,20,21,22,23,24,25},{"0","50","48","46","44","42","40","38","36","34","32","30","28","26","24","22","20","18","16","14","12","10","8","6","4","2"})</f>
        <v>0</v>
      </c>
      <c r="CU6" s="47">
        <f t="shared" si="9"/>
        <v>0</v>
      </c>
      <c r="CV6" s="65"/>
      <c r="CW6" s="76"/>
      <c r="CX6" s="67"/>
      <c r="CY6" s="67"/>
      <c r="CZ6" s="67"/>
      <c r="DA6" s="76"/>
      <c r="DB6" s="68">
        <f t="shared" si="22"/>
        <v>0</v>
      </c>
      <c r="DC6" s="68" t="str">
        <f>LOOKUP(DB6,{0,1,2,3,4,5,6,7,8,9,10,11,12,13,14,15,16,17,18,19,20,21,22,23,24,25},{"0","50","48","46","44","42","40","38","36","34","32","30","28","26","24","22","20","18","16","14","12","10","8","6","4","2"})</f>
        <v>0</v>
      </c>
      <c r="DD6" s="67">
        <f t="shared" si="10"/>
        <v>0</v>
      </c>
      <c r="DE6" s="69"/>
      <c r="DF6" s="77"/>
      <c r="DG6" s="61"/>
      <c r="DH6" s="61"/>
      <c r="DI6" s="61"/>
      <c r="DJ6" s="77"/>
      <c r="DK6" s="70">
        <f t="shared" si="23"/>
        <v>0</v>
      </c>
      <c r="DL6" s="70" t="str">
        <f>LOOKUP(DK6,{0,1,2,3,4,5,6,7,8,9,10,11,12,13,14,15,16,17,18,19,20,21,22,23,24,25},{"0","50","48","46","44","42","40","38","36","34","32","30","28","26","24","22","20","18","16","14","12","10","8","6","4","2"})</f>
        <v>0</v>
      </c>
      <c r="DM6" s="61">
        <f t="shared" si="11"/>
        <v>0</v>
      </c>
    </row>
    <row r="7" spans="1:117" s="46" customFormat="1" ht="30" customHeight="1" x14ac:dyDescent="0.25">
      <c r="A7" s="177"/>
      <c r="B7" s="47">
        <v>5</v>
      </c>
      <c r="C7" s="311" t="s">
        <v>190</v>
      </c>
      <c r="D7" s="312"/>
      <c r="E7" s="309" t="s">
        <v>191</v>
      </c>
      <c r="F7" s="310"/>
      <c r="G7" s="210"/>
      <c r="H7" s="211"/>
      <c r="I7" s="210"/>
      <c r="J7" s="212"/>
      <c r="K7" s="189" t="s">
        <v>39</v>
      </c>
      <c r="L7" s="52">
        <v>3.71</v>
      </c>
      <c r="M7" s="53"/>
      <c r="N7" s="53">
        <v>1</v>
      </c>
      <c r="O7" s="53">
        <v>5</v>
      </c>
      <c r="P7" s="52">
        <v>15.74</v>
      </c>
      <c r="Q7" s="55">
        <f t="shared" si="12"/>
        <v>2</v>
      </c>
      <c r="R7" s="55" t="str">
        <f>LOOKUP(Q7,{0,1,2,3,4,5,6,7,8,9,10,11,12,13,14,15,16,17,18,19,20,21,22,23,24,25},{"0","50","48","46","44","42","40","38","36","34","32","30","28","26","24","22","20","18","16","14","12","10","8","6","4","2"})</f>
        <v>48</v>
      </c>
      <c r="S7" s="56">
        <f t="shared" si="0"/>
        <v>49</v>
      </c>
      <c r="T7" s="57"/>
      <c r="U7" s="75"/>
      <c r="V7" s="47"/>
      <c r="W7" s="47"/>
      <c r="X7" s="47"/>
      <c r="Y7" s="75"/>
      <c r="Z7" s="59">
        <f t="shared" si="13"/>
        <v>0</v>
      </c>
      <c r="AA7" s="59" t="str">
        <f>LOOKUP(Z7,{0,1,2,3,4,5,6,7,8,9,10,11,12,13,14,15,16,17,18,19,20,21,22,23,24,25},{"0","50","48","46","44","42","40","38","36","34","32","30","28","26","24","22","20","18","16","14","12","10","8","6","4","2"})</f>
        <v>0</v>
      </c>
      <c r="AB7" s="60">
        <f t="shared" si="1"/>
        <v>0</v>
      </c>
      <c r="AC7" s="50"/>
      <c r="AD7" s="52"/>
      <c r="AE7" s="53"/>
      <c r="AF7" s="53"/>
      <c r="AG7" s="53"/>
      <c r="AH7" s="52"/>
      <c r="AI7" s="55">
        <f t="shared" si="14"/>
        <v>0</v>
      </c>
      <c r="AJ7" s="55" t="str">
        <f>LOOKUP(AI7,{0,1,2,3,4,5,6,7,8,9,10,11,12,13,14,15,16,17,18,19,20,21,22,23,24,25},{"0","50","48","46","44","42","40","38","36","34","32","30","28","26","24","22","20","18","16","14","12","10","8","6","4","2"})</f>
        <v>0</v>
      </c>
      <c r="AK7" s="56">
        <f t="shared" si="2"/>
        <v>0</v>
      </c>
      <c r="AL7" s="57"/>
      <c r="AM7" s="75"/>
      <c r="AN7" s="61"/>
      <c r="AO7" s="47"/>
      <c r="AP7" s="47"/>
      <c r="AQ7" s="75"/>
      <c r="AR7" s="59">
        <f t="shared" si="15"/>
        <v>0</v>
      </c>
      <c r="AS7" s="59" t="str">
        <f>LOOKUP(AR7,{0,1,2,3,4,5,6,7,8,9,10,11,12,13,14,15,16,17,18,19,20,21,22,23,24,25},{"0","50","48","46","44","42","40","38","36","34","32","30","28","26","24","22","20","18","16","14","12","10","8","6","4","2"})</f>
        <v>0</v>
      </c>
      <c r="AT7" s="60">
        <f t="shared" si="3"/>
        <v>0</v>
      </c>
      <c r="AU7" s="50"/>
      <c r="AV7" s="52"/>
      <c r="AW7" s="53"/>
      <c r="AX7" s="53"/>
      <c r="AY7" s="53"/>
      <c r="AZ7" s="52"/>
      <c r="BA7" s="55">
        <f t="shared" si="16"/>
        <v>0</v>
      </c>
      <c r="BB7" s="55" t="str">
        <f>LOOKUP(BA7,{0,1,2,3,4,5,6,7,8,9,10,11,12,13,14,15,16,17,18,19,20,21,22,23,24,25},{"0","50","48","46","44","42","40","38","36","34","32","30","28","26","24","22","20","18","16","14","12","10","8","6","4","2"})</f>
        <v>0</v>
      </c>
      <c r="BC7" s="56">
        <f t="shared" si="4"/>
        <v>0</v>
      </c>
      <c r="BD7" s="57"/>
      <c r="BE7" s="77"/>
      <c r="BF7" s="61"/>
      <c r="BG7" s="47"/>
      <c r="BH7" s="47"/>
      <c r="BI7" s="75"/>
      <c r="BJ7" s="59">
        <f t="shared" si="17"/>
        <v>0</v>
      </c>
      <c r="BK7" s="59" t="str">
        <f>LOOKUP(BJ7,{0,1,2,3,4,5,6,7,8,9,10,11,12,13,14,15,16,17,18,19,20,21,22,23,24,25},{"0","50","48","46","44","42","40","38","36","34","32","30","28","26","24","22","20","18","16","14","12","10","8","6","4","2"})</f>
        <v>0</v>
      </c>
      <c r="BL7" s="60">
        <f t="shared" si="5"/>
        <v>0</v>
      </c>
      <c r="BM7" s="50"/>
      <c r="BN7" s="52"/>
      <c r="BO7" s="53"/>
      <c r="BP7" s="53"/>
      <c r="BQ7" s="63"/>
      <c r="BR7" s="52"/>
      <c r="BS7" s="55">
        <f t="shared" si="18"/>
        <v>0</v>
      </c>
      <c r="BT7" s="55" t="str">
        <f>LOOKUP(BS7,{0,1,2,3,4,5,6,7,8,9,10,11,12,13,14,15,16,17,18,19,20,21,22,23,24,25},{"0","50","48","46","44","42","40","38","36","34","32","30","28","26","24","22","20","18","16","14","12","10","8","6","4","2"})</f>
        <v>0</v>
      </c>
      <c r="BU7" s="56">
        <f t="shared" si="6"/>
        <v>0</v>
      </c>
      <c r="BV7" s="57"/>
      <c r="BW7" s="75"/>
      <c r="BX7" s="47"/>
      <c r="BY7" s="47"/>
      <c r="BZ7" s="75"/>
      <c r="CA7" s="59">
        <f t="shared" si="19"/>
        <v>0</v>
      </c>
      <c r="CB7" s="59" t="str">
        <f>LOOKUP(CA7,{0,1,2,3,4,5,6,7,8,9,10,11,12,13,14,15,16,17,18,19,20,21,22,23,24,25},{"0","50","48","46","44","42","40","38","36","34","32","30","28","26","24","22","20","18","16","14","12","10","8","6","4","2"})</f>
        <v>0</v>
      </c>
      <c r="CC7" s="60">
        <f t="shared" si="7"/>
        <v>0</v>
      </c>
      <c r="CD7" s="50"/>
      <c r="CE7" s="52"/>
      <c r="CF7" s="53"/>
      <c r="CG7" s="53"/>
      <c r="CH7" s="53"/>
      <c r="CI7" s="52"/>
      <c r="CJ7" s="55">
        <f t="shared" si="20"/>
        <v>0</v>
      </c>
      <c r="CK7" s="55" t="str">
        <f>LOOKUP(CJ7,{0,1,2,3,4,5,6,7,8,9,10,11,12,13,14,15,16,17,18,19,20,21,22,23,24,25},{"0","50","48","46","44","42","40","38","36","34","32","30","28","26","24","22","20","18","16","14","12","10","8","6","4","2"})</f>
        <v>0</v>
      </c>
      <c r="CL7" s="53">
        <f t="shared" si="8"/>
        <v>0</v>
      </c>
      <c r="CM7" s="57"/>
      <c r="CN7" s="75"/>
      <c r="CO7" s="47"/>
      <c r="CP7" s="47"/>
      <c r="CQ7" s="47"/>
      <c r="CR7" s="75"/>
      <c r="CS7" s="59">
        <f t="shared" si="21"/>
        <v>0</v>
      </c>
      <c r="CT7" s="59" t="str">
        <f>LOOKUP(CS7,{0,1,2,3,4,5,6,7,8,9,10,11,12,13,14,15,16,17,18,19,20,21,22,23,24,25},{"0","50","48","46","44","42","40","38","36","34","32","30","28","26","24","22","20","18","16","14","12","10","8","6","4","2"})</f>
        <v>0</v>
      </c>
      <c r="CU7" s="47">
        <f t="shared" si="9"/>
        <v>0</v>
      </c>
      <c r="CV7" s="65"/>
      <c r="CW7" s="76"/>
      <c r="CX7" s="67"/>
      <c r="CY7" s="67"/>
      <c r="CZ7" s="67"/>
      <c r="DA7" s="76"/>
      <c r="DB7" s="68">
        <f t="shared" si="22"/>
        <v>0</v>
      </c>
      <c r="DC7" s="68" t="str">
        <f>LOOKUP(DB7,{0,1,2,3,4,5,6,7,8,9,10,11,12,13,14,15,16,17,18,19,20,21,22,23,24,25},{"0","50","48","46","44","42","40","38","36","34","32","30","28","26","24","22","20","18","16","14","12","10","8","6","4","2"})</f>
        <v>0</v>
      </c>
      <c r="DD7" s="67">
        <f t="shared" si="10"/>
        <v>0</v>
      </c>
      <c r="DE7" s="69"/>
      <c r="DF7" s="77"/>
      <c r="DG7" s="61"/>
      <c r="DH7" s="61"/>
      <c r="DI7" s="61"/>
      <c r="DJ7" s="77"/>
      <c r="DK7" s="70">
        <f t="shared" si="23"/>
        <v>0</v>
      </c>
      <c r="DL7" s="70" t="str">
        <f>LOOKUP(DK7,{0,1,2,3,4,5,6,7,8,9,10,11,12,13,14,15,16,17,18,19,20,21,22,23,24,25},{"0","50","48","46","44","42","40","38","36","34","32","30","28","26","24","22","20","18","16","14","12","10","8","6","4","2"})</f>
        <v>0</v>
      </c>
      <c r="DM7" s="61">
        <f t="shared" si="11"/>
        <v>0</v>
      </c>
    </row>
    <row r="8" spans="1:117" s="46" customFormat="1" ht="30" customHeight="1" x14ac:dyDescent="0.25">
      <c r="A8" s="177"/>
      <c r="B8" s="47">
        <v>6</v>
      </c>
      <c r="C8" s="311" t="s">
        <v>192</v>
      </c>
      <c r="D8" s="312"/>
      <c r="E8" s="309" t="s">
        <v>118</v>
      </c>
      <c r="F8" s="310"/>
      <c r="G8" s="210"/>
      <c r="H8" s="211"/>
      <c r="I8" s="210"/>
      <c r="J8" s="212"/>
      <c r="K8" s="189"/>
      <c r="L8" s="52">
        <v>3.88</v>
      </c>
      <c r="M8" s="52"/>
      <c r="N8" s="53"/>
      <c r="O8" s="53">
        <v>5</v>
      </c>
      <c r="P8" s="52">
        <v>10.87</v>
      </c>
      <c r="Q8" s="55">
        <f t="shared" si="12"/>
        <v>8</v>
      </c>
      <c r="R8" s="55" t="str">
        <f>LOOKUP(Q8,{0,1,2,3,4,5,6,7,8,9,10,11,12,13,14,15,16,17,18,19,20,21,22,23,24,25},{"0","50","48","46","44","42","40","38","36","34","32","30","28","26","24","22","20","18","16","14","12","10","8","6","4","2"})</f>
        <v>36</v>
      </c>
      <c r="S8" s="56">
        <f t="shared" si="0"/>
        <v>36</v>
      </c>
      <c r="T8" s="57"/>
      <c r="U8" s="75"/>
      <c r="V8" s="47"/>
      <c r="W8" s="47"/>
      <c r="X8" s="47"/>
      <c r="Y8" s="75"/>
      <c r="Z8" s="59">
        <f t="shared" si="13"/>
        <v>0</v>
      </c>
      <c r="AA8" s="59" t="str">
        <f>LOOKUP(Z8,{0,1,2,3,4,5,6,7,8,9,10,11,12,13,14,15,16,17,18,19,20,21,22,23,24,25},{"0","50","48","46","44","42","40","38","36","34","32","30","28","26","24","22","20","18","16","14","12","10","8","6","4","2"})</f>
        <v>0</v>
      </c>
      <c r="AB8" s="60">
        <f t="shared" si="1"/>
        <v>0</v>
      </c>
      <c r="AC8" s="50"/>
      <c r="AD8" s="52"/>
      <c r="AE8" s="53"/>
      <c r="AF8" s="53"/>
      <c r="AG8" s="53"/>
      <c r="AH8" s="52"/>
      <c r="AI8" s="55">
        <f t="shared" si="14"/>
        <v>0</v>
      </c>
      <c r="AJ8" s="55" t="str">
        <f>LOOKUP(AI8,{0,1,2,3,4,5,6,7,8,9,10,11,12,13,14,15,16,17,18,19,20,21,22,23,24,25},{"0","50","48","46","44","42","40","38","36","34","32","30","28","26","24","22","20","18","16","14","12","10","8","6","4","2"})</f>
        <v>0</v>
      </c>
      <c r="AK8" s="56">
        <f t="shared" si="2"/>
        <v>0</v>
      </c>
      <c r="AL8" s="57"/>
      <c r="AM8" s="75"/>
      <c r="AN8" s="61"/>
      <c r="AO8" s="47"/>
      <c r="AP8" s="47"/>
      <c r="AQ8" s="75"/>
      <c r="AR8" s="59">
        <f t="shared" si="15"/>
        <v>0</v>
      </c>
      <c r="AS8" s="59" t="str">
        <f>LOOKUP(AR8,{0,1,2,3,4,5,6,7,8,9,10,11,12,13,14,15,16,17,18,19,20,21,22,23,24,25},{"0","50","48","46","44","42","40","38","36","34","32","30","28","26","24","22","20","18","16","14","12","10","8","6","4","2"})</f>
        <v>0</v>
      </c>
      <c r="AT8" s="60">
        <f t="shared" si="3"/>
        <v>0</v>
      </c>
      <c r="AU8" s="50"/>
      <c r="AV8" s="52"/>
      <c r="AW8" s="53"/>
      <c r="AX8" s="53"/>
      <c r="AY8" s="53"/>
      <c r="AZ8" s="52"/>
      <c r="BA8" s="55">
        <f t="shared" si="16"/>
        <v>0</v>
      </c>
      <c r="BB8" s="55" t="str">
        <f>LOOKUP(BA8,{0,1,2,3,4,5,6,7,8,9,10,11,12,13,14,15,16,17,18,19,20,21,22,23,24,25},{"0","50","48","46","44","42","40","38","36","34","32","30","28","26","24","22","20","18","16","14","12","10","8","6","4","2"})</f>
        <v>0</v>
      </c>
      <c r="BC8" s="56">
        <f t="shared" si="4"/>
        <v>0</v>
      </c>
      <c r="BD8" s="57"/>
      <c r="BE8" s="77"/>
      <c r="BF8" s="61"/>
      <c r="BG8" s="47"/>
      <c r="BH8" s="47"/>
      <c r="BI8" s="75"/>
      <c r="BJ8" s="59">
        <f t="shared" si="17"/>
        <v>0</v>
      </c>
      <c r="BK8" s="59" t="str">
        <f>LOOKUP(BJ8,{0,1,2,3,4,5,6,7,8,9,10,11,12,13,14,15,16,17,18,19,20,21,22,23,24,25},{"0","50","48","46","44","42","40","38","36","34","32","30","28","26","24","22","20","18","16","14","12","10","8","6","4","2"})</f>
        <v>0</v>
      </c>
      <c r="BL8" s="60">
        <f t="shared" si="5"/>
        <v>0</v>
      </c>
      <c r="BM8" s="50"/>
      <c r="BN8" s="52"/>
      <c r="BO8" s="53"/>
      <c r="BP8" s="53"/>
      <c r="BQ8" s="63"/>
      <c r="BR8" s="52"/>
      <c r="BS8" s="55">
        <f t="shared" si="18"/>
        <v>0</v>
      </c>
      <c r="BT8" s="55" t="str">
        <f>LOOKUP(BS8,{0,1,2,3,4,5,6,7,8,9,10,11,12,13,14,15,16,17,18,19,20,21,22,23,24,25},{"0","50","48","46","44","42","40","38","36","34","32","30","28","26","24","22","20","18","16","14","12","10","8","6","4","2"})</f>
        <v>0</v>
      </c>
      <c r="BU8" s="56">
        <f t="shared" si="6"/>
        <v>0</v>
      </c>
      <c r="BV8" s="73"/>
      <c r="BW8" s="75"/>
      <c r="BX8" s="47"/>
      <c r="BY8" s="47"/>
      <c r="BZ8" s="75"/>
      <c r="CA8" s="59">
        <f t="shared" si="19"/>
        <v>0</v>
      </c>
      <c r="CB8" s="59" t="str">
        <f>LOOKUP(CA8,{0,1,2,3,4,5,6,7,8,9,10,11,12,13,14,15,16,17,18,19,20,21,22,23,24,25},{"0","50","48","46","44","42","40","38","36","34","32","30","28","26","24","22","20","18","16","14","12","10","8","6","4","2"})</f>
        <v>0</v>
      </c>
      <c r="CC8" s="60">
        <f t="shared" si="7"/>
        <v>0</v>
      </c>
      <c r="CD8" s="50"/>
      <c r="CE8" s="52"/>
      <c r="CF8" s="53"/>
      <c r="CG8" s="53"/>
      <c r="CH8" s="53"/>
      <c r="CI8" s="52"/>
      <c r="CJ8" s="55">
        <f t="shared" si="20"/>
        <v>0</v>
      </c>
      <c r="CK8" s="55" t="str">
        <f>LOOKUP(CJ8,{0,1,2,3,4,5,6,7,8,9,10,11,12,13,14,15,16,17,18,19,20,21,22,23,24,25},{"0","50","48","46","44","42","40","38","36","34","32","30","28","26","24","22","20","18","16","14","12","10","8","6","4","2"})</f>
        <v>0</v>
      </c>
      <c r="CL8" s="53">
        <f t="shared" ref="CL8:CL18" si="24">SUM(CG8+CK8)</f>
        <v>0</v>
      </c>
      <c r="CM8" s="57"/>
      <c r="CN8" s="75"/>
      <c r="CO8" s="47"/>
      <c r="CP8" s="47"/>
      <c r="CQ8" s="47"/>
      <c r="CR8" s="75"/>
      <c r="CS8" s="59">
        <f t="shared" si="21"/>
        <v>0</v>
      </c>
      <c r="CT8" s="59" t="str">
        <f>LOOKUP(CS8,{0,1,2,3,4,5,6,7,8,9,10,11,12,13,14,15,16,17,18,19,20,21,22,23,24,25},{"0","50","48","46","44","42","40","38","36","34","32","30","28","26","24","22","20","18","16","14","12","10","8","6","4","2"})</f>
        <v>0</v>
      </c>
      <c r="CU8" s="47">
        <f t="shared" ref="CU8:CU18" si="25">SUM(CP8+CT8)</f>
        <v>0</v>
      </c>
      <c r="CV8" s="65"/>
      <c r="CW8" s="76"/>
      <c r="CX8" s="67"/>
      <c r="CY8" s="67"/>
      <c r="CZ8" s="67"/>
      <c r="DA8" s="76"/>
      <c r="DB8" s="68">
        <f t="shared" si="22"/>
        <v>0</v>
      </c>
      <c r="DC8" s="68" t="str">
        <f>LOOKUP(DB8,{0,1,2,3,4,5,6,7,8,9,10,11,12,13,14,15,16,17,18,19,20,21,22,23,24,25},{"0","50","48","46","44","42","40","38","36","34","32","30","28","26","24","22","20","18","16","14","12","10","8","6","4","2"})</f>
        <v>0</v>
      </c>
      <c r="DD8" s="67">
        <f t="shared" ref="DD8:DD18" si="26">SUM(CY8+DC8)</f>
        <v>0</v>
      </c>
      <c r="DE8" s="69"/>
      <c r="DF8" s="77"/>
      <c r="DG8" s="61"/>
      <c r="DH8" s="61"/>
      <c r="DI8" s="61"/>
      <c r="DJ8" s="77"/>
      <c r="DK8" s="70">
        <f t="shared" si="23"/>
        <v>0</v>
      </c>
      <c r="DL8" s="70" t="str">
        <f>LOOKUP(DK8,{0,1,2,3,4,5,6,7,8,9,10,11,12,13,14,15,16,17,18,19,20,21,22,23,24,25},{"0","50","48","46","44","42","40","38","36","34","32","30","28","26","24","22","20","18","16","14","12","10","8","6","4","2"})</f>
        <v>0</v>
      </c>
      <c r="DM8" s="61">
        <f t="shared" ref="DM8:DM18" si="27">SUM(DH8+DL8)</f>
        <v>0</v>
      </c>
    </row>
    <row r="9" spans="1:117" s="46" customFormat="1" ht="30" customHeight="1" x14ac:dyDescent="0.25">
      <c r="A9" s="177"/>
      <c r="B9" s="47">
        <v>7</v>
      </c>
      <c r="C9" s="311" t="s">
        <v>193</v>
      </c>
      <c r="D9" s="312"/>
      <c r="E9" s="309" t="s">
        <v>194</v>
      </c>
      <c r="F9" s="310"/>
      <c r="G9" s="210"/>
      <c r="H9" s="211"/>
      <c r="I9" s="210"/>
      <c r="J9" s="212"/>
      <c r="K9" s="190"/>
      <c r="L9" s="52">
        <v>4.2300000000000004</v>
      </c>
      <c r="M9" s="52"/>
      <c r="N9" s="53"/>
      <c r="O9" s="53">
        <v>5</v>
      </c>
      <c r="P9" s="52">
        <v>18.14</v>
      </c>
      <c r="Q9" s="55">
        <f t="shared" si="12"/>
        <v>1</v>
      </c>
      <c r="R9" s="55" t="str">
        <f>LOOKUP(Q9,{0,1,2,3,4,5,6,7,8,9,10,11,12,13,14,15,16,17,18,19,20,21,22,23,24,25},{"0","50","48","46","44","42","40","38","36","34","32","30","28","26","24","22","20","18","16","14","12","10","8","6","4","2"})</f>
        <v>50</v>
      </c>
      <c r="S9" s="56">
        <f t="shared" si="0"/>
        <v>50</v>
      </c>
      <c r="T9" s="57"/>
      <c r="U9" s="75"/>
      <c r="V9" s="47"/>
      <c r="W9" s="47"/>
      <c r="X9" s="47"/>
      <c r="Y9" s="75"/>
      <c r="Z9" s="59">
        <f t="shared" si="13"/>
        <v>0</v>
      </c>
      <c r="AA9" s="59" t="str">
        <f>LOOKUP(Z9,{0,1,2,3,4,5,6,7,8,9,10,11,12,13,14,15,16,17,18,19,20,21,22,23,24,25},{"0","50","48","46","44","42","40","38","36","34","32","30","28","26","24","22","20","18","16","14","12","10","8","6","4","2"})</f>
        <v>0</v>
      </c>
      <c r="AB9" s="60">
        <f t="shared" si="1"/>
        <v>0</v>
      </c>
      <c r="AC9" s="50"/>
      <c r="AD9" s="52"/>
      <c r="AE9" s="53"/>
      <c r="AF9" s="53"/>
      <c r="AG9" s="53"/>
      <c r="AH9" s="52"/>
      <c r="AI9" s="55">
        <f t="shared" si="14"/>
        <v>0</v>
      </c>
      <c r="AJ9" s="55" t="str">
        <f>LOOKUP(AI9,{0,1,2,3,4,5,6,7,8,9,10,11,12,13,14,15,16,17,18,19,20,21,22,23,24,25},{"0","50","48","46","44","42","40","38","36","34","32","30","28","26","24","22","20","18","16","14","12","10","8","6","4","2"})</f>
        <v>0</v>
      </c>
      <c r="AK9" s="56">
        <f t="shared" si="2"/>
        <v>0</v>
      </c>
      <c r="AL9" s="57"/>
      <c r="AM9" s="75"/>
      <c r="AN9" s="61"/>
      <c r="AO9" s="47"/>
      <c r="AP9" s="47"/>
      <c r="AQ9" s="75"/>
      <c r="AR9" s="59">
        <f t="shared" si="15"/>
        <v>0</v>
      </c>
      <c r="AS9" s="59" t="str">
        <f>LOOKUP(AR9,{0,1,2,3,4,5,6,7,8,9,10,11,12,13,14,15,16,17,18,19,20,21,22,23,24,25},{"0","50","48","46","44","42","40","38","36","34","32","30","28","26","24","22","20","18","16","14","12","10","8","6","4","2"})</f>
        <v>0</v>
      </c>
      <c r="AT9" s="60">
        <f t="shared" si="3"/>
        <v>0</v>
      </c>
      <c r="AU9" s="50"/>
      <c r="AV9" s="52"/>
      <c r="AW9" s="53"/>
      <c r="AX9" s="53"/>
      <c r="AY9" s="53"/>
      <c r="AZ9" s="52"/>
      <c r="BA9" s="55">
        <f t="shared" si="16"/>
        <v>0</v>
      </c>
      <c r="BB9" s="55" t="str">
        <f>LOOKUP(BA9,{0,1,2,3,4,5,6,7,8,9,10,11,12,13,14,15,16,17,18,19,20,21,22,23,24,25},{"0","50","48","46","44","42","40","38","36","34","32","30","28","26","24","22","20","18","16","14","12","10","8","6","4","2"})</f>
        <v>0</v>
      </c>
      <c r="BC9" s="56">
        <f t="shared" si="4"/>
        <v>0</v>
      </c>
      <c r="BD9" s="57"/>
      <c r="BE9" s="77"/>
      <c r="BF9" s="61"/>
      <c r="BG9" s="47"/>
      <c r="BH9" s="47"/>
      <c r="BI9" s="75"/>
      <c r="BJ9" s="59">
        <f t="shared" si="17"/>
        <v>0</v>
      </c>
      <c r="BK9" s="59" t="str">
        <f>LOOKUP(BJ9,{0,1,2,3,4,5,6,7,8,9,10,11,12,13,14,15,16,17,18,19,20,21,22,23,24,25},{"0","50","48","46","44","42","40","38","36","34","32","30","28","26","24","22","20","18","16","14","12","10","8","6","4","2"})</f>
        <v>0</v>
      </c>
      <c r="BL9" s="60">
        <f t="shared" si="5"/>
        <v>0</v>
      </c>
      <c r="BM9" s="50"/>
      <c r="BN9" s="52"/>
      <c r="BO9" s="53"/>
      <c r="BP9" s="53"/>
      <c r="BQ9" s="63"/>
      <c r="BR9" s="52"/>
      <c r="BS9" s="55">
        <f t="shared" si="18"/>
        <v>0</v>
      </c>
      <c r="BT9" s="55" t="str">
        <f>LOOKUP(BS9,{0,1,2,3,4,5,6,7,8,9,10,11,12,13,14,15,16,17,18,19,20,21,22,23,24,25},{"0","50","48","46","44","42","40","38","36","34","32","30","28","26","24","22","20","18","16","14","12","10","8","6","4","2"})</f>
        <v>0</v>
      </c>
      <c r="BU9" s="56">
        <f t="shared" si="6"/>
        <v>0</v>
      </c>
      <c r="BV9" s="57"/>
      <c r="BW9" s="75"/>
      <c r="BX9" s="47"/>
      <c r="BY9" s="47"/>
      <c r="BZ9" s="75"/>
      <c r="CA9" s="59">
        <f t="shared" si="19"/>
        <v>0</v>
      </c>
      <c r="CB9" s="59" t="str">
        <f>LOOKUP(CA9,{0,1,2,3,4,5,6,7,8,9,10,11,12,13,14,15,16,17,18,19,20,21,22,23,24,25},{"0","50","48","46","44","42","40","38","36","34","32","30","28","26","24","22","20","18","16","14","12","10","8","6","4","2"})</f>
        <v>0</v>
      </c>
      <c r="CC9" s="60">
        <f t="shared" si="7"/>
        <v>0</v>
      </c>
      <c r="CD9" s="50"/>
      <c r="CE9" s="52"/>
      <c r="CF9" s="53"/>
      <c r="CG9" s="53"/>
      <c r="CH9" s="53"/>
      <c r="CI9" s="52"/>
      <c r="CJ9" s="55">
        <f t="shared" si="20"/>
        <v>0</v>
      </c>
      <c r="CK9" s="55" t="str">
        <f>LOOKUP(CJ9,{0,1,2,3,4,5,6,7,8,9,10,11,12,13,14,15,16,17,18,19,20,21,22,23,24,25},{"0","50","48","46","44","42","40","38","36","34","32","30","28","26","24","22","20","18","16","14","12","10","8","6","4","2"})</f>
        <v>0</v>
      </c>
      <c r="CL9" s="53">
        <f t="shared" si="24"/>
        <v>0</v>
      </c>
      <c r="CM9" s="57"/>
      <c r="CN9" s="75"/>
      <c r="CO9" s="47"/>
      <c r="CP9" s="47"/>
      <c r="CQ9" s="47"/>
      <c r="CR9" s="75"/>
      <c r="CS9" s="59">
        <f t="shared" si="21"/>
        <v>0</v>
      </c>
      <c r="CT9" s="59" t="str">
        <f>LOOKUP(CS9,{0,1,2,3,4,5,6,7,8,9,10,11,12,13,14,15,16,17,18,19,20,21,22,23,24,25},{"0","50","48","46","44","42","40","38","36","34","32","30","28","26","24","22","20","18","16","14","12","10","8","6","4","2"})</f>
        <v>0</v>
      </c>
      <c r="CU9" s="47">
        <f t="shared" si="25"/>
        <v>0</v>
      </c>
      <c r="CV9" s="65"/>
      <c r="CW9" s="76"/>
      <c r="CX9" s="67"/>
      <c r="CY9" s="67"/>
      <c r="CZ9" s="67"/>
      <c r="DA9" s="76"/>
      <c r="DB9" s="68">
        <f t="shared" si="22"/>
        <v>0</v>
      </c>
      <c r="DC9" s="68" t="str">
        <f>LOOKUP(DB9,{0,1,2,3,4,5,6,7,8,9,10,11,12,13,14,15,16,17,18,19,20,21,22,23,24,25},{"0","50","48","46","44","42","40","38","36","34","32","30","28","26","24","22","20","18","16","14","12","10","8","6","4","2"})</f>
        <v>0</v>
      </c>
      <c r="DD9" s="67">
        <f t="shared" si="26"/>
        <v>0</v>
      </c>
      <c r="DE9" s="69"/>
      <c r="DF9" s="77"/>
      <c r="DG9" s="61"/>
      <c r="DH9" s="61"/>
      <c r="DI9" s="61"/>
      <c r="DJ9" s="77"/>
      <c r="DK9" s="70">
        <f t="shared" si="23"/>
        <v>0</v>
      </c>
      <c r="DL9" s="70" t="str">
        <f>LOOKUP(DK9,{0,1,2,3,4,5,6,7,8,9,10,11,12,13,14,15,16,17,18,19,20,21,22,23,24,25},{"0","50","48","46","44","42","40","38","36","34","32","30","28","26","24","22","20","18","16","14","12","10","8","6","4","2"})</f>
        <v>0</v>
      </c>
      <c r="DM9" s="61">
        <f t="shared" si="27"/>
        <v>0</v>
      </c>
    </row>
    <row r="10" spans="1:117" s="46" customFormat="1" ht="28.15" customHeight="1" x14ac:dyDescent="0.25">
      <c r="A10" s="177"/>
      <c r="B10" s="47">
        <v>8</v>
      </c>
      <c r="C10" s="311" t="s">
        <v>195</v>
      </c>
      <c r="D10" s="312"/>
      <c r="E10" s="309" t="s">
        <v>118</v>
      </c>
      <c r="F10" s="310"/>
      <c r="G10" s="210"/>
      <c r="H10" s="211"/>
      <c r="I10" s="210"/>
      <c r="J10" s="212"/>
      <c r="K10" s="189"/>
      <c r="L10" s="52"/>
      <c r="M10" s="52"/>
      <c r="N10" s="53"/>
      <c r="O10" s="53">
        <v>0</v>
      </c>
      <c r="P10" s="52">
        <v>0</v>
      </c>
      <c r="Q10" s="55">
        <f t="shared" si="12"/>
        <v>0</v>
      </c>
      <c r="R10" s="55" t="str">
        <f>LOOKUP(Q10,{0,1,2,3,4,5,6,7,8,9,10,11,12,13,14,15,16,17,18,19,20,21,22,23,24,25},{"0","50","48","46","44","42","40","38","36","34","32","30","28","26","24","22","20","18","16","14","12","10","8","6","4","2"})</f>
        <v>0</v>
      </c>
      <c r="S10" s="56">
        <f t="shared" si="0"/>
        <v>0</v>
      </c>
      <c r="T10" s="57"/>
      <c r="U10" s="75"/>
      <c r="V10" s="47"/>
      <c r="W10" s="47"/>
      <c r="X10" s="47"/>
      <c r="Y10" s="75"/>
      <c r="Z10" s="59">
        <f t="shared" si="13"/>
        <v>0</v>
      </c>
      <c r="AA10" s="59" t="str">
        <f>LOOKUP(Z10,{0,1,2,3,4,5,6,7,8,9,10,11,12,13,14,15,16,17,18,19,20,21,22,23,24,25},{"0","50","48","46","44","42","40","38","36","34","32","30","28","26","24","22","20","18","16","14","12","10","8","6","4","2"})</f>
        <v>0</v>
      </c>
      <c r="AB10" s="60">
        <f t="shared" si="1"/>
        <v>0</v>
      </c>
      <c r="AC10" s="50"/>
      <c r="AD10" s="52"/>
      <c r="AE10" s="53"/>
      <c r="AF10" s="53"/>
      <c r="AG10" s="53"/>
      <c r="AH10" s="52"/>
      <c r="AI10" s="55">
        <f t="shared" si="14"/>
        <v>0</v>
      </c>
      <c r="AJ10" s="55" t="str">
        <f>LOOKUP(AI10,{0,1,2,3,4,5,6,7,8,9,10,11,12,13,14,15,16,17,18,19,20,21,22,23,24,25},{"0","50","48","46","44","42","40","38","36","34","32","30","28","26","24","22","20","18","16","14","12","10","8","6","4","2"})</f>
        <v>0</v>
      </c>
      <c r="AK10" s="56">
        <f t="shared" si="2"/>
        <v>0</v>
      </c>
      <c r="AL10" s="57"/>
      <c r="AM10" s="75"/>
      <c r="AN10" s="61"/>
      <c r="AO10" s="47"/>
      <c r="AP10" s="47"/>
      <c r="AQ10" s="75"/>
      <c r="AR10" s="59">
        <f t="shared" si="15"/>
        <v>0</v>
      </c>
      <c r="AS10" s="59" t="str">
        <f>LOOKUP(AR10,{0,1,2,3,4,5,6,7,8,9,10,11,12,13,14,15,16,17,18,19,20,21,22,23,24,25},{"0","50","48","46","44","42","40","38","36","34","32","30","28","26","24","22","20","18","16","14","12","10","8","6","4","2"})</f>
        <v>0</v>
      </c>
      <c r="AT10" s="60">
        <f t="shared" si="3"/>
        <v>0</v>
      </c>
      <c r="AU10" s="50"/>
      <c r="AV10" s="52"/>
      <c r="AW10" s="53"/>
      <c r="AX10" s="53"/>
      <c r="AY10" s="53"/>
      <c r="AZ10" s="52"/>
      <c r="BA10" s="55">
        <f t="shared" si="16"/>
        <v>0</v>
      </c>
      <c r="BB10" s="55" t="str">
        <f>LOOKUP(BA10,{0,1,2,3,4,5,6,7,8,9,10,11,12,13,14,15,16,17,18,19,20,21,22,23,24,25},{"0","50","48","46","44","42","40","38","36","34","32","30","28","26","24","22","20","18","16","14","12","10","8","6","4","2"})</f>
        <v>0</v>
      </c>
      <c r="BC10" s="56">
        <f t="shared" si="4"/>
        <v>0</v>
      </c>
      <c r="BD10" s="57"/>
      <c r="BE10" s="77"/>
      <c r="BF10" s="61"/>
      <c r="BG10" s="47"/>
      <c r="BH10" s="47"/>
      <c r="BI10" s="75"/>
      <c r="BJ10" s="59">
        <f t="shared" si="17"/>
        <v>0</v>
      </c>
      <c r="BK10" s="59" t="str">
        <f>LOOKUP(BJ10,{0,1,2,3,4,5,6,7,8,9,10,11,12,13,14,15,16,17,18,19,20,21,22,23,24,25},{"0","50","48","46","44","42","40","38","36","34","32","30","28","26","24","22","20","18","16","14","12","10","8","6","4","2"})</f>
        <v>0</v>
      </c>
      <c r="BL10" s="60">
        <f t="shared" si="5"/>
        <v>0</v>
      </c>
      <c r="BM10" s="50"/>
      <c r="BN10" s="52"/>
      <c r="BO10" s="53"/>
      <c r="BP10" s="53"/>
      <c r="BQ10" s="63"/>
      <c r="BR10" s="52"/>
      <c r="BS10" s="55">
        <f t="shared" si="18"/>
        <v>0</v>
      </c>
      <c r="BT10" s="55" t="str">
        <f>LOOKUP(BS10,{0,1,2,3,4,5,6,7,8,9,10,11,12,13,14,15,16,17,18,19,20,21,22,23,24,25},{"0","50","48","46","44","42","40","38","36","34","32","30","28","26","24","22","20","18","16","14","12","10","8","6","4","2"})</f>
        <v>0</v>
      </c>
      <c r="BU10" s="56">
        <f t="shared" si="6"/>
        <v>0</v>
      </c>
      <c r="BV10" s="57"/>
      <c r="BW10" s="75"/>
      <c r="BX10" s="47"/>
      <c r="BY10" s="47"/>
      <c r="BZ10" s="75"/>
      <c r="CA10" s="59">
        <f t="shared" si="19"/>
        <v>0</v>
      </c>
      <c r="CB10" s="59" t="str">
        <f>LOOKUP(CA10,{0,1,2,3,4,5,6,7,8,9,10,11,12,13,14,15,16,17,18,19,20,21,22,23,24,25},{"0","50","48","46","44","42","40","38","36","34","32","30","28","26","24","22","20","18","16","14","12","10","8","6","4","2"})</f>
        <v>0</v>
      </c>
      <c r="CC10" s="60">
        <f t="shared" si="7"/>
        <v>0</v>
      </c>
      <c r="CD10" s="50"/>
      <c r="CE10" s="52"/>
      <c r="CF10" s="53"/>
      <c r="CG10" s="53"/>
      <c r="CH10" s="53"/>
      <c r="CI10" s="52"/>
      <c r="CJ10" s="55">
        <f t="shared" si="20"/>
        <v>0</v>
      </c>
      <c r="CK10" s="55" t="str">
        <f>LOOKUP(CJ10,{0,1,2,3,4,5,6,7,8,9,10,11,12,13,14,15,16,17,18,19,20,21,22,23,24,25},{"0","50","48","46","44","42","40","38","36","34","32","30","28","26","24","22","20","18","16","14","12","10","8","6","4","2"})</f>
        <v>0</v>
      </c>
      <c r="CL10" s="53">
        <f t="shared" si="24"/>
        <v>0</v>
      </c>
      <c r="CM10" s="57"/>
      <c r="CN10" s="75"/>
      <c r="CO10" s="47"/>
      <c r="CP10" s="47"/>
      <c r="CQ10" s="47"/>
      <c r="CR10" s="75"/>
      <c r="CS10" s="59">
        <f t="shared" si="21"/>
        <v>0</v>
      </c>
      <c r="CT10" s="59" t="str">
        <f>LOOKUP(CS10,{0,1,2,3,4,5,6,7,8,9,10,11,12,13,14,15,16,17,18,19,20,21,22,23,24,25},{"0","50","48","46","44","42","40","38","36","34","32","30","28","26","24","22","20","18","16","14","12","10","8","6","4","2"})</f>
        <v>0</v>
      </c>
      <c r="CU10" s="47">
        <f t="shared" si="25"/>
        <v>0</v>
      </c>
      <c r="CV10" s="65"/>
      <c r="CW10" s="76"/>
      <c r="CX10" s="67"/>
      <c r="CY10" s="67"/>
      <c r="CZ10" s="67"/>
      <c r="DA10" s="76"/>
      <c r="DB10" s="68">
        <f t="shared" si="22"/>
        <v>0</v>
      </c>
      <c r="DC10" s="68" t="str">
        <f>LOOKUP(DB10,{0,1,2,3,4,5,6,7,8,9,10,11,12,13,14,15,16,17,18,19,20,21,22,23,24,25},{"0","50","48","46","44","42","40","38","36","34","32","30","28","26","24","22","20","18","16","14","12","10","8","6","4","2"})</f>
        <v>0</v>
      </c>
      <c r="DD10" s="67">
        <f t="shared" si="26"/>
        <v>0</v>
      </c>
      <c r="DE10" s="69"/>
      <c r="DF10" s="77"/>
      <c r="DG10" s="61"/>
      <c r="DH10" s="61"/>
      <c r="DI10" s="61"/>
      <c r="DJ10" s="77"/>
      <c r="DK10" s="70">
        <f t="shared" si="23"/>
        <v>0</v>
      </c>
      <c r="DL10" s="70" t="str">
        <f>LOOKUP(DK10,{0,1,2,3,4,5,6,7,8,9,10,11,12,13,14,15,16,17,18,19,20,21,22,23,24,25},{"0","50","48","46","44","42","40","38","36","34","32","30","28","26","24","22","20","18","16","14","12","10","8","6","4","2"})</f>
        <v>0</v>
      </c>
      <c r="DM10" s="61">
        <f t="shared" si="27"/>
        <v>0</v>
      </c>
    </row>
    <row r="11" spans="1:117" s="46" customFormat="1" ht="35.1" customHeight="1" x14ac:dyDescent="0.25">
      <c r="A11" s="178"/>
      <c r="B11" s="47">
        <v>9</v>
      </c>
      <c r="C11" s="311" t="s">
        <v>196</v>
      </c>
      <c r="D11" s="312"/>
      <c r="E11" s="309" t="s">
        <v>197</v>
      </c>
      <c r="F11" s="310"/>
      <c r="G11" s="210"/>
      <c r="H11" s="211"/>
      <c r="I11" s="210"/>
      <c r="J11" s="212"/>
      <c r="K11" s="189"/>
      <c r="L11" s="52">
        <v>2.97</v>
      </c>
      <c r="M11" s="52"/>
      <c r="N11" s="53"/>
      <c r="O11" s="53">
        <v>5</v>
      </c>
      <c r="P11" s="52">
        <v>14.38</v>
      </c>
      <c r="Q11" s="55">
        <f t="shared" si="12"/>
        <v>5</v>
      </c>
      <c r="R11" s="55" t="str">
        <f>LOOKUP(Q11,{0,1,2,3,4,5,6,7,8,9,10,11,12,13,14,15,16,17,18,19,20,21,22,23,24,25},{"0","50","48","46","44","42","40","38","36","34","32","30","28","26","24","22","20","18","16","14","12","10","8","6","4","2"})</f>
        <v>42</v>
      </c>
      <c r="S11" s="56">
        <f t="shared" ref="S11:S18" si="28">SUM(N11+R11)</f>
        <v>42</v>
      </c>
      <c r="T11" s="57"/>
      <c r="U11" s="75"/>
      <c r="V11" s="47"/>
      <c r="W11" s="47"/>
      <c r="X11" s="47"/>
      <c r="Y11" s="75"/>
      <c r="Z11" s="59">
        <f t="shared" si="13"/>
        <v>0</v>
      </c>
      <c r="AA11" s="59" t="str">
        <f>LOOKUP(Z11,{0,1,2,3,4,5,6,7,8,9,10,11,12,13,14,15,16,17,18,19,20,21,22,23,24,25},{"0","50","48","46","44","42","40","38","36","34","32","30","28","26","24","22","20","18","16","14","12","10","8","6","4","2"})</f>
        <v>0</v>
      </c>
      <c r="AB11" s="60">
        <f t="shared" ref="AB11:AB18" si="29">SUM(W11+AA11)</f>
        <v>0</v>
      </c>
      <c r="AC11" s="50"/>
      <c r="AD11" s="52"/>
      <c r="AE11" s="53"/>
      <c r="AF11" s="53"/>
      <c r="AG11" s="53"/>
      <c r="AH11" s="52"/>
      <c r="AI11" s="55">
        <f t="shared" si="14"/>
        <v>0</v>
      </c>
      <c r="AJ11" s="55" t="str">
        <f>LOOKUP(AI11,{0,1,2,3,4,5,6,7,8,9,10,11,12,13,14,15,16,17,18,19,20,21,22,23,24,25},{"0","50","48","46","44","42","40","38","36","34","32","30","28","26","24","22","20","18","16","14","12","10","8","6","4","2"})</f>
        <v>0</v>
      </c>
      <c r="AK11" s="56">
        <f t="shared" ref="AK11:AK18" si="30">SUM(AF11+AJ11)</f>
        <v>0</v>
      </c>
      <c r="AL11" s="57"/>
      <c r="AM11" s="75"/>
      <c r="AN11" s="61"/>
      <c r="AO11" s="47"/>
      <c r="AP11" s="47"/>
      <c r="AQ11" s="75"/>
      <c r="AR11" s="59">
        <f t="shared" si="15"/>
        <v>0</v>
      </c>
      <c r="AS11" s="59" t="str">
        <f>LOOKUP(AR11,{0,1,2,3,4,5,6,7,8,9,10,11,12,13,14,15,16,17,18,19,20,21,22,23,24,25},{"0","50","48","46","44","42","40","38","36","34","32","30","28","26","24","22","20","18","16","14","12","10","8","6","4","2"})</f>
        <v>0</v>
      </c>
      <c r="AT11" s="60">
        <f t="shared" ref="AT11:AT18" si="31">SUM(AO11+AS11)</f>
        <v>0</v>
      </c>
      <c r="AU11" s="50"/>
      <c r="AV11" s="52"/>
      <c r="AW11" s="53"/>
      <c r="AX11" s="53"/>
      <c r="AY11" s="53"/>
      <c r="AZ11" s="52"/>
      <c r="BA11" s="55">
        <f t="shared" si="16"/>
        <v>0</v>
      </c>
      <c r="BB11" s="55" t="str">
        <f>LOOKUP(BA11,{0,1,2,3,4,5,6,7,8,9,10,11,12,13,14,15,16,17,18,19,20,21,22,23,24,25},{"0","50","48","46","44","42","40","38","36","34","32","30","28","26","24","22","20","18","16","14","12","10","8","6","4","2"})</f>
        <v>0</v>
      </c>
      <c r="BC11" s="56">
        <f t="shared" ref="BC11:BC18" si="32">SUM(AX11+BB11)</f>
        <v>0</v>
      </c>
      <c r="BD11" s="57"/>
      <c r="BE11" s="77"/>
      <c r="BF11" s="61"/>
      <c r="BG11" s="47"/>
      <c r="BH11" s="47"/>
      <c r="BI11" s="75"/>
      <c r="BJ11" s="59">
        <f t="shared" si="17"/>
        <v>0</v>
      </c>
      <c r="BK11" s="59" t="str">
        <f>LOOKUP(BJ11,{0,1,2,3,4,5,6,7,8,9,10,11,12,13,14,15,16,17,18,19,20,21,22,23,24,25},{"0","50","48","46","44","42","40","38","36","34","32","30","28","26","24","22","20","18","16","14","12","10","8","6","4","2"})</f>
        <v>0</v>
      </c>
      <c r="BL11" s="60">
        <f t="shared" ref="BL11:BL18" si="33">SUM(BG11+BK11)</f>
        <v>0</v>
      </c>
      <c r="BM11" s="50"/>
      <c r="BN11" s="52"/>
      <c r="BO11" s="53"/>
      <c r="BP11" s="53"/>
      <c r="BQ11" s="63"/>
      <c r="BR11" s="52"/>
      <c r="BS11" s="55">
        <f t="shared" si="18"/>
        <v>0</v>
      </c>
      <c r="BT11" s="55" t="str">
        <f>LOOKUP(BS11,{0,1,2,3,4,5,6,7,8,9,10,11,12,13,14,15,16,17,18,19,20,21,22,23,24,25},{"0","50","48","46","44","42","40","38","36","34","32","30","28","26","24","22","20","18","16","14","12","10","8","6","4","2"})</f>
        <v>0</v>
      </c>
      <c r="BU11" s="56">
        <f t="shared" ref="BU11:BU18" si="34">SUM(BO11+BT11)</f>
        <v>0</v>
      </c>
      <c r="BV11" s="57"/>
      <c r="BW11" s="75"/>
      <c r="BX11" s="47"/>
      <c r="BY11" s="47"/>
      <c r="BZ11" s="75"/>
      <c r="CA11" s="59">
        <f t="shared" si="19"/>
        <v>0</v>
      </c>
      <c r="CB11" s="59" t="str">
        <f>LOOKUP(CA11,{0,1,2,3,4,5,6,7,8,9,10,11,12,13,14,15,16,17,18,19,20,21,22,23,24,25},{"0","50","48","46","44","42","40","38","36","34","32","30","28","26","24","22","20","18","16","14","12","10","8","6","4","2"})</f>
        <v>0</v>
      </c>
      <c r="CC11" s="60">
        <f t="shared" ref="CC11:CC18" si="35">SUM(BX11+CB11)</f>
        <v>0</v>
      </c>
      <c r="CD11" s="50"/>
      <c r="CE11" s="52"/>
      <c r="CF11" s="53"/>
      <c r="CG11" s="53"/>
      <c r="CH11" s="53"/>
      <c r="CI11" s="52"/>
      <c r="CJ11" s="55">
        <f t="shared" si="20"/>
        <v>0</v>
      </c>
      <c r="CK11" s="55" t="str">
        <f>LOOKUP(CJ11,{0,1,2,3,4,5,6,7,8,9,10,11,12,13,14,15,16,17,18,19,20,21,22,23,24,25},{"0","50","48","46","44","42","40","38","36","34","32","30","28","26","24","22","20","18","16","14","12","10","8","6","4","2"})</f>
        <v>0</v>
      </c>
      <c r="CL11" s="53">
        <f t="shared" si="24"/>
        <v>0</v>
      </c>
      <c r="CM11" s="57"/>
      <c r="CN11" s="75"/>
      <c r="CO11" s="47"/>
      <c r="CP11" s="47"/>
      <c r="CQ11" s="47"/>
      <c r="CR11" s="75"/>
      <c r="CS11" s="59">
        <f t="shared" si="21"/>
        <v>0</v>
      </c>
      <c r="CT11" s="59" t="str">
        <f>LOOKUP(CS11,{0,1,2,3,4,5,6,7,8,9,10,11,12,13,14,15,16,17,18,19,20,21,22,23,24,25},{"0","50","48","46","44","42","40","38","36","34","32","30","28","26","24","22","20","18","16","14","12","10","8","6","4","2"})</f>
        <v>0</v>
      </c>
      <c r="CU11" s="47">
        <f t="shared" si="25"/>
        <v>0</v>
      </c>
      <c r="CV11" s="65"/>
      <c r="CW11" s="76"/>
      <c r="CX11" s="67"/>
      <c r="CY11" s="67"/>
      <c r="CZ11" s="67"/>
      <c r="DA11" s="76"/>
      <c r="DB11" s="68">
        <f t="shared" si="22"/>
        <v>0</v>
      </c>
      <c r="DC11" s="68" t="str">
        <f>LOOKUP(DB11,{0,1,2,3,4,5,6,7,8,9,10,11,12,13,14,15,16,17,18,19,20,21,22,23,24,25},{"0","50","48","46","44","42","40","38","36","34","32","30","28","26","24","22","20","18","16","14","12","10","8","6","4","2"})</f>
        <v>0</v>
      </c>
      <c r="DD11" s="67">
        <f t="shared" si="26"/>
        <v>0</v>
      </c>
      <c r="DE11" s="69"/>
      <c r="DF11" s="77"/>
      <c r="DG11" s="61"/>
      <c r="DH11" s="61"/>
      <c r="DI11" s="61"/>
      <c r="DJ11" s="77"/>
      <c r="DK11" s="70">
        <f t="shared" si="23"/>
        <v>0</v>
      </c>
      <c r="DL11" s="70" t="str">
        <f>LOOKUP(DK11,{0,1,2,3,4,5,6,7,8,9,10,11,12,13,14,15,16,17,18,19,20,21,22,23,24,25},{"0","50","48","46","44","42","40","38","36","34","32","30","28","26","24","22","20","18","16","14","12","10","8","6","4","2"})</f>
        <v>0</v>
      </c>
      <c r="DM11" s="61">
        <f t="shared" si="27"/>
        <v>0</v>
      </c>
    </row>
    <row r="12" spans="1:117" s="46" customFormat="1" ht="35.1" customHeight="1" x14ac:dyDescent="0.25">
      <c r="A12" s="177"/>
      <c r="B12" s="47">
        <v>10</v>
      </c>
      <c r="C12" s="311" t="s">
        <v>198</v>
      </c>
      <c r="D12" s="312"/>
      <c r="E12" s="309" t="s">
        <v>199</v>
      </c>
      <c r="F12" s="310"/>
      <c r="G12" s="210"/>
      <c r="H12" s="211"/>
      <c r="I12" s="210"/>
      <c r="J12" s="212"/>
      <c r="K12" s="189"/>
      <c r="L12" s="52"/>
      <c r="M12" s="52"/>
      <c r="N12" s="53">
        <v>1</v>
      </c>
      <c r="O12" s="53">
        <v>5</v>
      </c>
      <c r="P12" s="52">
        <v>6.01</v>
      </c>
      <c r="Q12" s="55">
        <f t="shared" si="12"/>
        <v>11</v>
      </c>
      <c r="R12" s="55" t="str">
        <f>LOOKUP(Q12,{0,1,2,3,4,5,6,7,8,9,10,11,12,13,14,15,16,17,18,19,20,21,22,23,24,25},{"0","50","48","46","44","42","40","38","36","34","32","30","28","26","24","22","20","18","16","14","12","10","8","6","4","2"})</f>
        <v>30</v>
      </c>
      <c r="S12" s="56">
        <f t="shared" si="28"/>
        <v>31</v>
      </c>
      <c r="T12" s="57"/>
      <c r="U12" s="75"/>
      <c r="V12" s="47"/>
      <c r="W12" s="47"/>
      <c r="X12" s="47"/>
      <c r="Y12" s="75"/>
      <c r="Z12" s="59">
        <f t="shared" si="13"/>
        <v>0</v>
      </c>
      <c r="AA12" s="59" t="str">
        <f>LOOKUP(Z12,{0,1,2,3,4,5,6,7,8,9,10,11,12,13,14,15,16,17,18,19,20,21,22,23,24,25},{"0","50","48","46","44","42","40","38","36","34","32","30","28","26","24","22","20","18","16","14","12","10","8","6","4","2"})</f>
        <v>0</v>
      </c>
      <c r="AB12" s="60">
        <f t="shared" si="29"/>
        <v>0</v>
      </c>
      <c r="AC12" s="50"/>
      <c r="AD12" s="52"/>
      <c r="AE12" s="53"/>
      <c r="AF12" s="53"/>
      <c r="AG12" s="53"/>
      <c r="AH12" s="52"/>
      <c r="AI12" s="55">
        <f t="shared" si="14"/>
        <v>0</v>
      </c>
      <c r="AJ12" s="55" t="str">
        <f>LOOKUP(AI12,{0,1,2,3,4,5,6,7,8,9,10,11,12,13,14,15,16,17,18,19,20,21,22,23,24,25},{"0","50","48","46","44","42","40","38","36","34","32","30","28","26","24","22","20","18","16","14","12","10","8","6","4","2"})</f>
        <v>0</v>
      </c>
      <c r="AK12" s="56">
        <f t="shared" si="30"/>
        <v>0</v>
      </c>
      <c r="AL12" s="57"/>
      <c r="AM12" s="75"/>
      <c r="AN12" s="61"/>
      <c r="AO12" s="47"/>
      <c r="AP12" s="47"/>
      <c r="AQ12" s="75"/>
      <c r="AR12" s="59">
        <f t="shared" si="15"/>
        <v>0</v>
      </c>
      <c r="AS12" s="59" t="str">
        <f>LOOKUP(AR12,{0,1,2,3,4,5,6,7,8,9,10,11,12,13,14,15,16,17,18,19,20,21,22,23,24,25},{"0","50","48","46","44","42","40","38","36","34","32","30","28","26","24","22","20","18","16","14","12","10","8","6","4","2"})</f>
        <v>0</v>
      </c>
      <c r="AT12" s="60">
        <f t="shared" si="31"/>
        <v>0</v>
      </c>
      <c r="AU12" s="50"/>
      <c r="AV12" s="52"/>
      <c r="AW12" s="53"/>
      <c r="AX12" s="53"/>
      <c r="AY12" s="53"/>
      <c r="AZ12" s="52"/>
      <c r="BA12" s="55">
        <f t="shared" si="16"/>
        <v>0</v>
      </c>
      <c r="BB12" s="55" t="str">
        <f>LOOKUP(BA12,{0,1,2,3,4,5,6,7,8,9,10,11,12,13,14,15,16,17,18,19,20,21,22,23,24,25},{"0","50","48","46","44","42","40","38","36","34","32","30","28","26","24","22","20","18","16","14","12","10","8","6","4","2"})</f>
        <v>0</v>
      </c>
      <c r="BC12" s="56">
        <f t="shared" si="32"/>
        <v>0</v>
      </c>
      <c r="BD12" s="57"/>
      <c r="BE12" s="77"/>
      <c r="BF12" s="61"/>
      <c r="BG12" s="47"/>
      <c r="BH12" s="47"/>
      <c r="BI12" s="75"/>
      <c r="BJ12" s="59">
        <f t="shared" si="17"/>
        <v>0</v>
      </c>
      <c r="BK12" s="59" t="str">
        <f>LOOKUP(BJ12,{0,1,2,3,4,5,6,7,8,9,10,11,12,13,14,15,16,17,18,19,20,21,22,23,24,25},{"0","50","48","46","44","42","40","38","36","34","32","30","28","26","24","22","20","18","16","14","12","10","8","6","4","2"})</f>
        <v>0</v>
      </c>
      <c r="BL12" s="60">
        <f t="shared" si="33"/>
        <v>0</v>
      </c>
      <c r="BM12" s="50"/>
      <c r="BN12" s="52"/>
      <c r="BO12" s="53"/>
      <c r="BP12" s="53"/>
      <c r="BQ12" s="63"/>
      <c r="BR12" s="52"/>
      <c r="BS12" s="55">
        <f t="shared" si="18"/>
        <v>0</v>
      </c>
      <c r="BT12" s="55" t="str">
        <f>LOOKUP(BS12,{0,1,2,3,4,5,6,7,8,9,10,11,12,13,14,15,16,17,18,19,20,21,22,23,24,25},{"0","50","48","46","44","42","40","38","36","34","32","30","28","26","24","22","20","18","16","14","12","10","8","6","4","2"})</f>
        <v>0</v>
      </c>
      <c r="BU12" s="56">
        <f t="shared" si="34"/>
        <v>0</v>
      </c>
      <c r="BV12" s="57"/>
      <c r="BW12" s="75"/>
      <c r="BX12" s="47"/>
      <c r="BY12" s="47"/>
      <c r="BZ12" s="75"/>
      <c r="CA12" s="59">
        <f t="shared" si="19"/>
        <v>0</v>
      </c>
      <c r="CB12" s="59" t="str">
        <f>LOOKUP(CA12,{0,1,2,3,4,5,6,7,8,9,10,11,12,13,14,15,16,17,18,19,20,21,22,23,24,25},{"0","50","48","46","44","42","40","38","36","34","32","30","28","26","24","22","20","18","16","14","12","10","8","6","4","2"})</f>
        <v>0</v>
      </c>
      <c r="CC12" s="60">
        <f t="shared" si="35"/>
        <v>0</v>
      </c>
      <c r="CD12" s="50"/>
      <c r="CE12" s="52"/>
      <c r="CF12" s="53"/>
      <c r="CG12" s="53"/>
      <c r="CH12" s="53"/>
      <c r="CI12" s="52"/>
      <c r="CJ12" s="55">
        <f t="shared" si="20"/>
        <v>0</v>
      </c>
      <c r="CK12" s="55" t="str">
        <f>LOOKUP(CJ12,{0,1,2,3,4,5,6,7,8,9,10,11,12,13,14,15,16,17,18,19,20,21,22,23,24,25},{"0","50","48","46","44","42","40","38","36","34","32","30","28","26","24","22","20","18","16","14","12","10","8","6","4","2"})</f>
        <v>0</v>
      </c>
      <c r="CL12" s="53">
        <f t="shared" si="24"/>
        <v>0</v>
      </c>
      <c r="CM12" s="57"/>
      <c r="CN12" s="75"/>
      <c r="CO12" s="47"/>
      <c r="CP12" s="47"/>
      <c r="CQ12" s="47"/>
      <c r="CR12" s="75"/>
      <c r="CS12" s="59">
        <f t="shared" si="21"/>
        <v>0</v>
      </c>
      <c r="CT12" s="59" t="str">
        <f>LOOKUP(CS12,{0,1,2,3,4,5,6,7,8,9,10,11,12,13,14,15,16,17,18,19,20,21,22,23,24,25},{"0","50","48","46","44","42","40","38","36","34","32","30","28","26","24","22","20","18","16","14","12","10","8","6","4","2"})</f>
        <v>0</v>
      </c>
      <c r="CU12" s="47">
        <f t="shared" si="25"/>
        <v>0</v>
      </c>
      <c r="CV12" s="65"/>
      <c r="CW12" s="76"/>
      <c r="CX12" s="67"/>
      <c r="CY12" s="67"/>
      <c r="CZ12" s="67"/>
      <c r="DA12" s="76"/>
      <c r="DB12" s="68">
        <f t="shared" si="22"/>
        <v>0</v>
      </c>
      <c r="DC12" s="68" t="str">
        <f>LOOKUP(DB12,{0,1,2,3,4,5,6,7,8,9,10,11,12,13,14,15,16,17,18,19,20,21,22,23,24,25},{"0","50","48","46","44","42","40","38","36","34","32","30","28","26","24","22","20","18","16","14","12","10","8","6","4","2"})</f>
        <v>0</v>
      </c>
      <c r="DD12" s="67">
        <f t="shared" si="26"/>
        <v>0</v>
      </c>
      <c r="DE12" s="69"/>
      <c r="DF12" s="77"/>
      <c r="DG12" s="61"/>
      <c r="DH12" s="61"/>
      <c r="DI12" s="61"/>
      <c r="DJ12" s="77"/>
      <c r="DK12" s="70">
        <f t="shared" si="23"/>
        <v>0</v>
      </c>
      <c r="DL12" s="70" t="str">
        <f>LOOKUP(DK12,{0,1,2,3,4,5,6,7,8,9,10,11,12,13,14,15,16,17,18,19,20,21,22,23,24,25},{"0","50","48","46","44","42","40","38","36","34","32","30","28","26","24","22","20","18","16","14","12","10","8","6","4","2"})</f>
        <v>0</v>
      </c>
      <c r="DM12" s="61">
        <f t="shared" si="27"/>
        <v>0</v>
      </c>
    </row>
    <row r="13" spans="1:117" s="46" customFormat="1" ht="35.1" customHeight="1" x14ac:dyDescent="0.25">
      <c r="A13" s="177"/>
      <c r="B13" s="47">
        <v>11</v>
      </c>
      <c r="C13" s="311" t="s">
        <v>200</v>
      </c>
      <c r="D13" s="312"/>
      <c r="E13" s="309" t="s">
        <v>201</v>
      </c>
      <c r="F13" s="310"/>
      <c r="G13" s="210"/>
      <c r="H13" s="211"/>
      <c r="I13" s="210"/>
      <c r="J13" s="212"/>
      <c r="K13" s="189"/>
      <c r="L13" s="52"/>
      <c r="M13" s="52"/>
      <c r="N13" s="53"/>
      <c r="O13" s="53"/>
      <c r="P13" s="52">
        <v>0</v>
      </c>
      <c r="Q13" s="55">
        <f t="shared" si="12"/>
        <v>0</v>
      </c>
      <c r="R13" s="55" t="str">
        <f>LOOKUP(Q13,{0,1,2,3,4,5,6,7,8,9,10,11,12,13,14,15,16,17,18,19,20,21,22,23,24,25},{"0","50","48","46","44","42","40","38","36","34","32","30","28","26","24","22","20","18","16","14","12","10","8","6","4","2"})</f>
        <v>0</v>
      </c>
      <c r="S13" s="56">
        <f t="shared" si="28"/>
        <v>0</v>
      </c>
      <c r="T13" s="57"/>
      <c r="U13" s="75"/>
      <c r="V13" s="47"/>
      <c r="W13" s="47"/>
      <c r="X13" s="47"/>
      <c r="Y13" s="75"/>
      <c r="Z13" s="59">
        <f t="shared" si="13"/>
        <v>0</v>
      </c>
      <c r="AA13" s="59" t="str">
        <f>LOOKUP(Z13,{0,1,2,3,4,5,6,7,8,9,10,11,12,13,14,15,16,17,18,19,20,21,22,23,24,25},{"0","50","48","46","44","42","40","38","36","34","32","30","28","26","24","22","20","18","16","14","12","10","8","6","4","2"})</f>
        <v>0</v>
      </c>
      <c r="AB13" s="60">
        <f t="shared" si="29"/>
        <v>0</v>
      </c>
      <c r="AC13" s="50"/>
      <c r="AD13" s="52"/>
      <c r="AE13" s="53"/>
      <c r="AF13" s="53"/>
      <c r="AG13" s="53"/>
      <c r="AH13" s="52"/>
      <c r="AI13" s="55">
        <f t="shared" si="14"/>
        <v>0</v>
      </c>
      <c r="AJ13" s="55" t="str">
        <f>LOOKUP(AI13,{0,1,2,3,4,5,6,7,8,9,10,11,12,13,14,15,16,17,18,19,20,21,22,23,24,25},{"0","50","48","46","44","42","40","38","36","34","32","30","28","26","24","22","20","18","16","14","12","10","8","6","4","2"})</f>
        <v>0</v>
      </c>
      <c r="AK13" s="56">
        <f t="shared" si="30"/>
        <v>0</v>
      </c>
      <c r="AL13" s="57"/>
      <c r="AM13" s="75"/>
      <c r="AN13" s="61"/>
      <c r="AO13" s="47"/>
      <c r="AP13" s="47"/>
      <c r="AQ13" s="75"/>
      <c r="AR13" s="59">
        <f t="shared" si="15"/>
        <v>0</v>
      </c>
      <c r="AS13" s="59" t="str">
        <f>LOOKUP(AR13,{0,1,2,3,4,5,6,7,8,9,10,11,12,13,14,15,16,17,18,19,20,21,22,23,24,25},{"0","50","48","46","44","42","40","38","36","34","32","30","28","26","24","22","20","18","16","14","12","10","8","6","4","2"})</f>
        <v>0</v>
      </c>
      <c r="AT13" s="60">
        <f t="shared" si="31"/>
        <v>0</v>
      </c>
      <c r="AU13" s="50"/>
      <c r="AV13" s="52"/>
      <c r="AW13" s="53"/>
      <c r="AX13" s="53"/>
      <c r="AY13" s="53"/>
      <c r="AZ13" s="52"/>
      <c r="BA13" s="55">
        <f t="shared" si="16"/>
        <v>0</v>
      </c>
      <c r="BB13" s="55" t="str">
        <f>LOOKUP(BA13,{0,1,2,3,4,5,6,7,8,9,10,11,12,13,14,15,16,17,18,19,20,21,22,23,24,25},{"0","50","48","46","44","42","40","38","36","34","32","30","28","26","24","22","20","18","16","14","12","10","8","6","4","2"})</f>
        <v>0</v>
      </c>
      <c r="BC13" s="56">
        <f t="shared" si="32"/>
        <v>0</v>
      </c>
      <c r="BD13" s="57"/>
      <c r="BE13" s="77"/>
      <c r="BF13" s="61"/>
      <c r="BG13" s="47"/>
      <c r="BH13" s="47"/>
      <c r="BI13" s="75"/>
      <c r="BJ13" s="59">
        <f t="shared" si="17"/>
        <v>0</v>
      </c>
      <c r="BK13" s="59" t="str">
        <f>LOOKUP(BJ13,{0,1,2,3,4,5,6,7,8,9,10,11,12,13,14,15,16,17,18,19,20,21,22,23,24,25},{"0","50","48","46","44","42","40","38","36","34","32","30","28","26","24","22","20","18","16","14","12","10","8","6","4","2"})</f>
        <v>0</v>
      </c>
      <c r="BL13" s="60">
        <f t="shared" si="33"/>
        <v>0</v>
      </c>
      <c r="BM13" s="50"/>
      <c r="BN13" s="52"/>
      <c r="BO13" s="53"/>
      <c r="BP13" s="53"/>
      <c r="BQ13" s="63"/>
      <c r="BR13" s="52"/>
      <c r="BS13" s="55">
        <f t="shared" si="18"/>
        <v>0</v>
      </c>
      <c r="BT13" s="55" t="str">
        <f>LOOKUP(BS13,{0,1,2,3,4,5,6,7,8,9,10,11,12,13,14,15,16,17,18,19,20,21,22,23,24,25},{"0","50","48","46","44","42","40","38","36","34","32","30","28","26","24","22","20","18","16","14","12","10","8","6","4","2"})</f>
        <v>0</v>
      </c>
      <c r="BU13" s="56">
        <f t="shared" si="34"/>
        <v>0</v>
      </c>
      <c r="BV13" s="57"/>
      <c r="BW13" s="75"/>
      <c r="BX13" s="47"/>
      <c r="BY13" s="47"/>
      <c r="BZ13" s="75"/>
      <c r="CA13" s="59">
        <f t="shared" si="19"/>
        <v>0</v>
      </c>
      <c r="CB13" s="59" t="str">
        <f>LOOKUP(CA13,{0,1,2,3,4,5,6,7,8,9,10,11,12,13,14,15,16,17,18,19,20,21,22,23,24,25},{"0","50","48","46","44","42","40","38","36","34","32","30","28","26","24","22","20","18","16","14","12","10","8","6","4","2"})</f>
        <v>0</v>
      </c>
      <c r="CC13" s="60">
        <f t="shared" si="35"/>
        <v>0</v>
      </c>
      <c r="CD13" s="50"/>
      <c r="CE13" s="52"/>
      <c r="CF13" s="53"/>
      <c r="CG13" s="53"/>
      <c r="CH13" s="53"/>
      <c r="CI13" s="52"/>
      <c r="CJ13" s="55">
        <f t="shared" si="20"/>
        <v>0</v>
      </c>
      <c r="CK13" s="55" t="str">
        <f>LOOKUP(CJ13,{0,1,2,3,4,5,6,7,8,9,10,11,12,13,14,15,16,17,18,19,20,21,22,23,24,25},{"0","50","48","46","44","42","40","38","36","34","32","30","28","26","24","22","20","18","16","14","12","10","8","6","4","2"})</f>
        <v>0</v>
      </c>
      <c r="CL13" s="53">
        <f t="shared" si="24"/>
        <v>0</v>
      </c>
      <c r="CM13" s="57"/>
      <c r="CN13" s="75"/>
      <c r="CO13" s="47"/>
      <c r="CP13" s="47"/>
      <c r="CQ13" s="47"/>
      <c r="CR13" s="75"/>
      <c r="CS13" s="59">
        <f t="shared" si="21"/>
        <v>0</v>
      </c>
      <c r="CT13" s="59" t="str">
        <f>LOOKUP(CS13,{0,1,2,3,4,5,6,7,8,9,10,11,12,13,14,15,16,17,18,19,20,21,22,23,24,25},{"0","50","48","46","44","42","40","38","36","34","32","30","28","26","24","22","20","18","16","14","12","10","8","6","4","2"})</f>
        <v>0</v>
      </c>
      <c r="CU13" s="47">
        <f t="shared" si="25"/>
        <v>0</v>
      </c>
      <c r="CV13" s="65"/>
      <c r="CW13" s="76"/>
      <c r="CX13" s="67"/>
      <c r="CY13" s="67"/>
      <c r="CZ13" s="67"/>
      <c r="DA13" s="76"/>
      <c r="DB13" s="68">
        <f t="shared" si="22"/>
        <v>0</v>
      </c>
      <c r="DC13" s="68" t="str">
        <f>LOOKUP(DB13,{0,1,2,3,4,5,6,7,8,9,10,11,12,13,14,15,16,17,18,19,20,21,22,23,24,25},{"0","50","48","46","44","42","40","38","36","34","32","30","28","26","24","22","20","18","16","14","12","10","8","6","4","2"})</f>
        <v>0</v>
      </c>
      <c r="DD13" s="67">
        <f t="shared" si="26"/>
        <v>0</v>
      </c>
      <c r="DE13" s="69"/>
      <c r="DF13" s="77"/>
      <c r="DG13" s="61"/>
      <c r="DH13" s="61"/>
      <c r="DI13" s="61"/>
      <c r="DJ13" s="77"/>
      <c r="DK13" s="70">
        <f t="shared" si="23"/>
        <v>0</v>
      </c>
      <c r="DL13" s="70" t="str">
        <f>LOOKUP(DK13,{0,1,2,3,4,5,6,7,8,9,10,11,12,13,14,15,16,17,18,19,20,21,22,23,24,25},{"0","50","48","46","44","42","40","38","36","34","32","30","28","26","24","22","20","18","16","14","12","10","8","6","4","2"})</f>
        <v>0</v>
      </c>
      <c r="DM13" s="61">
        <f t="shared" si="27"/>
        <v>0</v>
      </c>
    </row>
    <row r="14" spans="1:117" s="46" customFormat="1" ht="35.1" customHeight="1" x14ac:dyDescent="0.25">
      <c r="A14" s="177"/>
      <c r="B14" s="47">
        <v>12</v>
      </c>
      <c r="C14" s="311" t="s">
        <v>202</v>
      </c>
      <c r="D14" s="312"/>
      <c r="E14" s="309"/>
      <c r="F14" s="310"/>
      <c r="G14" s="210"/>
      <c r="H14" s="211"/>
      <c r="I14" s="210"/>
      <c r="J14" s="212"/>
      <c r="K14" s="189"/>
      <c r="L14" s="52">
        <v>4.7699999999999996</v>
      </c>
      <c r="M14" s="52"/>
      <c r="N14" s="53"/>
      <c r="O14" s="53">
        <v>5</v>
      </c>
      <c r="P14" s="52">
        <v>15.2</v>
      </c>
      <c r="Q14" s="55">
        <f t="shared" si="12"/>
        <v>3</v>
      </c>
      <c r="R14" s="55" t="str">
        <f>LOOKUP(Q14,{0,1,2,3,4,5,6,7,8,9,10,11,12,13,14,15,16,17,18,19,20,21,22,23,24,25},{"0","50","48","46","44","42","40","38","36","34","32","30","28","26","24","22","20","18","16","14","12","10","8","6","4","2"})</f>
        <v>46</v>
      </c>
      <c r="S14" s="56">
        <f t="shared" si="28"/>
        <v>46</v>
      </c>
      <c r="T14" s="57"/>
      <c r="U14" s="75"/>
      <c r="V14" s="47"/>
      <c r="W14" s="47"/>
      <c r="X14" s="47"/>
      <c r="Y14" s="75"/>
      <c r="Z14" s="59">
        <f t="shared" si="13"/>
        <v>0</v>
      </c>
      <c r="AA14" s="59" t="str">
        <f>LOOKUP(Z14,{0,1,2,3,4,5,6,7,8,9,10,11,12,13,14,15,16,17,18,19,20,21,22,23,24,25},{"0","50","48","46","44","42","40","38","36","34","32","30","28","26","24","22","20","18","16","14","12","10","8","6","4","2"})</f>
        <v>0</v>
      </c>
      <c r="AB14" s="60">
        <f t="shared" si="29"/>
        <v>0</v>
      </c>
      <c r="AC14" s="50"/>
      <c r="AD14" s="52"/>
      <c r="AE14" s="53"/>
      <c r="AF14" s="53"/>
      <c r="AG14" s="53"/>
      <c r="AH14" s="52"/>
      <c r="AI14" s="55">
        <f t="shared" si="14"/>
        <v>0</v>
      </c>
      <c r="AJ14" s="55" t="str">
        <f>LOOKUP(AI14,{0,1,2,3,4,5,6,7,8,9,10,11,12,13,14,15,16,17,18,19,20,21,22,23,24,25},{"0","50","48","46","44","42","40","38","36","34","32","30","28","26","24","22","20","18","16","14","12","10","8","6","4","2"})</f>
        <v>0</v>
      </c>
      <c r="AK14" s="56">
        <f t="shared" si="30"/>
        <v>0</v>
      </c>
      <c r="AL14" s="57"/>
      <c r="AM14" s="75"/>
      <c r="AN14" s="61"/>
      <c r="AO14" s="47"/>
      <c r="AP14" s="47"/>
      <c r="AQ14" s="75"/>
      <c r="AR14" s="59">
        <f t="shared" si="15"/>
        <v>0</v>
      </c>
      <c r="AS14" s="59" t="str">
        <f>LOOKUP(AR14,{0,1,2,3,4,5,6,7,8,9,10,11,12,13,14,15,16,17,18,19,20,21,22,23,24,25},{"0","50","48","46","44","42","40","38","36","34","32","30","28","26","24","22","20","18","16","14","12","10","8","6","4","2"})</f>
        <v>0</v>
      </c>
      <c r="AT14" s="60">
        <f t="shared" si="31"/>
        <v>0</v>
      </c>
      <c r="AU14" s="50"/>
      <c r="AV14" s="52"/>
      <c r="AW14" s="53"/>
      <c r="AX14" s="53"/>
      <c r="AY14" s="53"/>
      <c r="AZ14" s="52"/>
      <c r="BA14" s="55">
        <f t="shared" si="16"/>
        <v>0</v>
      </c>
      <c r="BB14" s="55" t="str">
        <f>LOOKUP(BA14,{0,1,2,3,4,5,6,7,8,9,10,11,12,13,14,15,16,17,18,19,20,21,22,23,24,25},{"0","50","48","46","44","42","40","38","36","34","32","30","28","26","24","22","20","18","16","14","12","10","8","6","4","2"})</f>
        <v>0</v>
      </c>
      <c r="BC14" s="56">
        <f t="shared" si="32"/>
        <v>0</v>
      </c>
      <c r="BD14" s="57"/>
      <c r="BE14" s="77"/>
      <c r="BF14" s="61"/>
      <c r="BG14" s="47"/>
      <c r="BH14" s="47"/>
      <c r="BI14" s="75"/>
      <c r="BJ14" s="59">
        <f t="shared" si="17"/>
        <v>0</v>
      </c>
      <c r="BK14" s="59" t="str">
        <f>LOOKUP(BJ14,{0,1,2,3,4,5,6,7,8,9,10,11,12,13,14,15,16,17,18,19,20,21,22,23,24,25},{"0","50","48","46","44","42","40","38","36","34","32","30","28","26","24","22","20","18","16","14","12","10","8","6","4","2"})</f>
        <v>0</v>
      </c>
      <c r="BL14" s="60">
        <f t="shared" si="33"/>
        <v>0</v>
      </c>
      <c r="BM14" s="50"/>
      <c r="BN14" s="52"/>
      <c r="BO14" s="53"/>
      <c r="BP14" s="53"/>
      <c r="BQ14" s="63"/>
      <c r="BR14" s="52"/>
      <c r="BS14" s="55">
        <f t="shared" si="18"/>
        <v>0</v>
      </c>
      <c r="BT14" s="55" t="str">
        <f>LOOKUP(BS14,{0,1,2,3,4,5,6,7,8,9,10,11,12,13,14,15,16,17,18,19,20,21,22,23,24,25},{"0","50","48","46","44","42","40","38","36","34","32","30","28","26","24","22","20","18","16","14","12","10","8","6","4","2"})</f>
        <v>0</v>
      </c>
      <c r="BU14" s="56">
        <f t="shared" si="34"/>
        <v>0</v>
      </c>
      <c r="BV14" s="57"/>
      <c r="BW14" s="75"/>
      <c r="BX14" s="47"/>
      <c r="BY14" s="47"/>
      <c r="BZ14" s="75"/>
      <c r="CA14" s="59">
        <f t="shared" si="19"/>
        <v>0</v>
      </c>
      <c r="CB14" s="59" t="str">
        <f>LOOKUP(CA14,{0,1,2,3,4,5,6,7,8,9,10,11,12,13,14,15,16,17,18,19,20,21,22,23,24,25},{"0","50","48","46","44","42","40","38","36","34","32","30","28","26","24","22","20","18","16","14","12","10","8","6","4","2"})</f>
        <v>0</v>
      </c>
      <c r="CC14" s="60">
        <f t="shared" si="35"/>
        <v>0</v>
      </c>
      <c r="CD14" s="50"/>
      <c r="CE14" s="52"/>
      <c r="CF14" s="53"/>
      <c r="CG14" s="53"/>
      <c r="CH14" s="53"/>
      <c r="CI14" s="52"/>
      <c r="CJ14" s="55">
        <f t="shared" si="20"/>
        <v>0</v>
      </c>
      <c r="CK14" s="55" t="str">
        <f>LOOKUP(CJ14,{0,1,2,3,4,5,6,7,8,9,10,11,12,13,14,15,16,17,18,19,20,21,22,23,24,25},{"0","50","48","46","44","42","40","38","36","34","32","30","28","26","24","22","20","18","16","14","12","10","8","6","4","2"})</f>
        <v>0</v>
      </c>
      <c r="CL14" s="53">
        <f t="shared" si="24"/>
        <v>0</v>
      </c>
      <c r="CM14" s="57"/>
      <c r="CN14" s="75"/>
      <c r="CO14" s="47"/>
      <c r="CP14" s="47"/>
      <c r="CQ14" s="47"/>
      <c r="CR14" s="75"/>
      <c r="CS14" s="59">
        <f t="shared" si="21"/>
        <v>0</v>
      </c>
      <c r="CT14" s="59" t="str">
        <f>LOOKUP(CS14,{0,1,2,3,4,5,6,7,8,9,10,11,12,13,14,15,16,17,18,19,20,21,22,23,24,25},{"0","50","48","46","44","42","40","38","36","34","32","30","28","26","24","22","20","18","16","14","12","10","8","6","4","2"})</f>
        <v>0</v>
      </c>
      <c r="CU14" s="47">
        <f t="shared" si="25"/>
        <v>0</v>
      </c>
      <c r="CV14" s="65"/>
      <c r="CW14" s="76"/>
      <c r="CX14" s="67"/>
      <c r="CY14" s="67"/>
      <c r="CZ14" s="67"/>
      <c r="DA14" s="76"/>
      <c r="DB14" s="68">
        <f t="shared" si="22"/>
        <v>0</v>
      </c>
      <c r="DC14" s="68" t="str">
        <f>LOOKUP(DB14,{0,1,2,3,4,5,6,7,8,9,10,11,12,13,14,15,16,17,18,19,20,21,22,23,24,25},{"0","50","48","46","44","42","40","38","36","34","32","30","28","26","24","22","20","18","16","14","12","10","8","6","4","2"})</f>
        <v>0</v>
      </c>
      <c r="DD14" s="67">
        <f t="shared" si="26"/>
        <v>0</v>
      </c>
      <c r="DE14" s="69"/>
      <c r="DF14" s="77"/>
      <c r="DG14" s="61"/>
      <c r="DH14" s="61"/>
      <c r="DI14" s="61"/>
      <c r="DJ14" s="77"/>
      <c r="DK14" s="70">
        <f t="shared" si="23"/>
        <v>0</v>
      </c>
      <c r="DL14" s="70" t="str">
        <f>LOOKUP(DK14,{0,1,2,3,4,5,6,7,8,9,10,11,12,13,14,15,16,17,18,19,20,21,22,23,24,25},{"0","50","48","46","44","42","40","38","36","34","32","30","28","26","24","22","20","18","16","14","12","10","8","6","4","2"})</f>
        <v>0</v>
      </c>
      <c r="DM14" s="61">
        <f t="shared" si="27"/>
        <v>0</v>
      </c>
    </row>
    <row r="15" spans="1:117" s="46" customFormat="1" ht="35.450000000000003" customHeight="1" x14ac:dyDescent="0.25">
      <c r="A15" s="179"/>
      <c r="B15" s="47">
        <v>13</v>
      </c>
      <c r="C15" s="311" t="s">
        <v>203</v>
      </c>
      <c r="D15" s="312"/>
      <c r="E15" s="309" t="s">
        <v>204</v>
      </c>
      <c r="F15" s="310"/>
      <c r="G15" s="210"/>
      <c r="H15" s="211"/>
      <c r="I15" s="210"/>
      <c r="J15" s="212"/>
      <c r="K15" s="189"/>
      <c r="L15" s="52"/>
      <c r="M15" s="52"/>
      <c r="N15" s="53"/>
      <c r="O15" s="53">
        <v>5</v>
      </c>
      <c r="P15" s="52">
        <v>10.7</v>
      </c>
      <c r="Q15" s="55">
        <f t="shared" si="12"/>
        <v>9</v>
      </c>
      <c r="R15" s="55" t="str">
        <f>LOOKUP(Q15,{0,1,2,3,4,5,6,7,8,9,10,11,12,13,14,15,16,17,18,19,20,21,22,23,24,25},{"0","50","48","46","44","42","40","38","36","34","32","30","28","26","24","22","20","18","16","14","12","10","8","6","4","2"})</f>
        <v>34</v>
      </c>
      <c r="S15" s="56">
        <f t="shared" si="28"/>
        <v>34</v>
      </c>
      <c r="T15" s="57"/>
      <c r="U15" s="75"/>
      <c r="V15" s="47"/>
      <c r="W15" s="47"/>
      <c r="X15" s="47"/>
      <c r="Y15" s="75"/>
      <c r="Z15" s="59">
        <f t="shared" si="13"/>
        <v>0</v>
      </c>
      <c r="AA15" s="59" t="str">
        <f>LOOKUP(Z15,{0,1,2,3,4,5,6,7,8,9,10,11,12,13,14,15,16,17,18,19,20,21,22,23,24,25},{"0","50","48","46","44","42","40","38","36","34","32","30","28","26","24","22","20","18","16","14","12","10","8","6","4","2"})</f>
        <v>0</v>
      </c>
      <c r="AB15" s="60">
        <f t="shared" si="29"/>
        <v>0</v>
      </c>
      <c r="AC15" s="50"/>
      <c r="AD15" s="52"/>
      <c r="AE15" s="53"/>
      <c r="AF15" s="53"/>
      <c r="AG15" s="53"/>
      <c r="AH15" s="52"/>
      <c r="AI15" s="55">
        <f t="shared" si="14"/>
        <v>0</v>
      </c>
      <c r="AJ15" s="55" t="str">
        <f>LOOKUP(AI15,{0,1,2,3,4,5,6,7,8,9,10,11,12,13,14,15,16,17,18,19,20,21,22,23,24,25},{"0","50","48","46","44","42","40","38","36","34","32","30","28","26","24","22","20","18","16","14","12","10","8","6","4","2"})</f>
        <v>0</v>
      </c>
      <c r="AK15" s="56">
        <f t="shared" si="30"/>
        <v>0</v>
      </c>
      <c r="AL15" s="57"/>
      <c r="AM15" s="75"/>
      <c r="AN15" s="61"/>
      <c r="AO15" s="47"/>
      <c r="AP15" s="47"/>
      <c r="AQ15" s="75"/>
      <c r="AR15" s="59">
        <f t="shared" si="15"/>
        <v>0</v>
      </c>
      <c r="AS15" s="59" t="str">
        <f>LOOKUP(AR15,{0,1,2,3,4,5,6,7,8,9,10,11,12,13,14,15,16,17,18,19,20,21,22,23,24,25},{"0","50","48","46","44","42","40","38","36","34","32","30","28","26","24","22","20","18","16","14","12","10","8","6","4","2"})</f>
        <v>0</v>
      </c>
      <c r="AT15" s="60">
        <f t="shared" si="31"/>
        <v>0</v>
      </c>
      <c r="AU15" s="50"/>
      <c r="AV15" s="52"/>
      <c r="AW15" s="53"/>
      <c r="AX15" s="53"/>
      <c r="AY15" s="53"/>
      <c r="AZ15" s="52"/>
      <c r="BA15" s="55">
        <f t="shared" si="16"/>
        <v>0</v>
      </c>
      <c r="BB15" s="55" t="str">
        <f>LOOKUP(BA15,{0,1,2,3,4,5,6,7,8,9,10,11,12,13,14,15,16,17,18,19,20,21,22,23,24,25},{"0","50","48","46","44","42","40","38","36","34","32","30","28","26","24","22","20","18","16","14","12","10","8","6","4","2"})</f>
        <v>0</v>
      </c>
      <c r="BC15" s="56">
        <f t="shared" si="32"/>
        <v>0</v>
      </c>
      <c r="BD15" s="57"/>
      <c r="BE15" s="77"/>
      <c r="BF15" s="61"/>
      <c r="BG15" s="47"/>
      <c r="BH15" s="47"/>
      <c r="BI15" s="75"/>
      <c r="BJ15" s="59">
        <f t="shared" si="17"/>
        <v>0</v>
      </c>
      <c r="BK15" s="59" t="str">
        <f>LOOKUP(BJ15,{0,1,2,3,4,5,6,7,8,9,10,11,12,13,14,15,16,17,18,19,20,21,22,23,24,25},{"0","50","48","46","44","42","40","38","36","34","32","30","28","26","24","22","20","18","16","14","12","10","8","6","4","2"})</f>
        <v>0</v>
      </c>
      <c r="BL15" s="60">
        <f t="shared" si="33"/>
        <v>0</v>
      </c>
      <c r="BM15" s="50"/>
      <c r="BN15" s="52"/>
      <c r="BO15" s="53"/>
      <c r="BP15" s="53"/>
      <c r="BQ15" s="63"/>
      <c r="BR15" s="52"/>
      <c r="BS15" s="55">
        <f t="shared" si="18"/>
        <v>0</v>
      </c>
      <c r="BT15" s="55" t="str">
        <f>LOOKUP(BS15,{0,1,2,3,4,5,6,7,8,9,10,11,12,13,14,15,16,17,18,19,20,21,22,23,24,25},{"0","50","48","46","44","42","40","38","36","34","32","30","28","26","24","22","20","18","16","14","12","10","8","6","4","2"})</f>
        <v>0</v>
      </c>
      <c r="BU15" s="56">
        <f t="shared" si="34"/>
        <v>0</v>
      </c>
      <c r="BV15" s="57"/>
      <c r="BW15" s="75"/>
      <c r="BX15" s="47"/>
      <c r="BY15" s="47"/>
      <c r="BZ15" s="75"/>
      <c r="CA15" s="59">
        <f t="shared" si="19"/>
        <v>0</v>
      </c>
      <c r="CB15" s="59" t="str">
        <f>LOOKUP(CA15,{0,1,2,3,4,5,6,7,8,9,10,11,12,13,14,15,16,17,18,19,20,21,22,23,24,25},{"0","50","48","46","44","42","40","38","36","34","32","30","28","26","24","22","20","18","16","14","12","10","8","6","4","2"})</f>
        <v>0</v>
      </c>
      <c r="CC15" s="60">
        <f t="shared" si="35"/>
        <v>0</v>
      </c>
      <c r="CD15" s="50"/>
      <c r="CE15" s="52"/>
      <c r="CF15" s="53"/>
      <c r="CG15" s="53"/>
      <c r="CH15" s="53"/>
      <c r="CI15" s="52"/>
      <c r="CJ15" s="55">
        <f t="shared" si="20"/>
        <v>0</v>
      </c>
      <c r="CK15" s="55" t="str">
        <f>LOOKUP(CJ15,{0,1,2,3,4,5,6,7,8,9,10,11,12,13,14,15,16,17,18,19,20,21,22,23,24,25},{"0","50","48","46","44","42","40","38","36","34","32","30","28","26","24","22","20","18","16","14","12","10","8","6","4","2"})</f>
        <v>0</v>
      </c>
      <c r="CL15" s="53">
        <f t="shared" si="24"/>
        <v>0</v>
      </c>
      <c r="CM15" s="57"/>
      <c r="CN15" s="75"/>
      <c r="CO15" s="47"/>
      <c r="CP15" s="47"/>
      <c r="CQ15" s="47"/>
      <c r="CR15" s="75"/>
      <c r="CS15" s="59">
        <f t="shared" si="21"/>
        <v>0</v>
      </c>
      <c r="CT15" s="59" t="str">
        <f>LOOKUP(CS15,{0,1,2,3,4,5,6,7,8,9,10,11,12,13,14,15,16,17,18,19,20,21,22,23,24,25},{"0","50","48","46","44","42","40","38","36","34","32","30","28","26","24","22","20","18","16","14","12","10","8","6","4","2"})</f>
        <v>0</v>
      </c>
      <c r="CU15" s="47">
        <f t="shared" si="25"/>
        <v>0</v>
      </c>
      <c r="CV15" s="65"/>
      <c r="CW15" s="76"/>
      <c r="CX15" s="67"/>
      <c r="CY15" s="67"/>
      <c r="CZ15" s="67"/>
      <c r="DA15" s="76"/>
      <c r="DB15" s="68">
        <f t="shared" si="22"/>
        <v>0</v>
      </c>
      <c r="DC15" s="68" t="str">
        <f>LOOKUP(DB15,{0,1,2,3,4,5,6,7,8,9,10,11,12,13,14,15,16,17,18,19,20,21,22,23,24,25},{"0","50","48","46","44","42","40","38","36","34","32","30","28","26","24","22","20","18","16","14","12","10","8","6","4","2"})</f>
        <v>0</v>
      </c>
      <c r="DD15" s="67">
        <f t="shared" si="26"/>
        <v>0</v>
      </c>
      <c r="DE15" s="69"/>
      <c r="DF15" s="77"/>
      <c r="DG15" s="61"/>
      <c r="DH15" s="61"/>
      <c r="DI15" s="61"/>
      <c r="DJ15" s="77"/>
      <c r="DK15" s="70">
        <f t="shared" si="23"/>
        <v>0</v>
      </c>
      <c r="DL15" s="70" t="str">
        <f>LOOKUP(DK15,{0,1,2,3,4,5,6,7,8,9,10,11,12,13,14,15,16,17,18,19,20,21,22,23,24,25},{"0","50","48","46","44","42","40","38","36","34","32","30","28","26","24","22","20","18","16","14","12","10","8","6","4","2"})</f>
        <v>0</v>
      </c>
      <c r="DM15" s="61">
        <f t="shared" si="27"/>
        <v>0</v>
      </c>
    </row>
    <row r="16" spans="1:117" s="46" customFormat="1" ht="35.1" customHeight="1" x14ac:dyDescent="0.25">
      <c r="A16" s="177"/>
      <c r="B16" s="47">
        <v>14</v>
      </c>
      <c r="C16" s="311"/>
      <c r="D16" s="312"/>
      <c r="E16" s="309"/>
      <c r="F16" s="310"/>
      <c r="G16" s="210"/>
      <c r="H16" s="211"/>
      <c r="I16" s="210"/>
      <c r="J16" s="212"/>
      <c r="K16" s="189"/>
      <c r="L16" s="52"/>
      <c r="M16" s="52"/>
      <c r="N16" s="53"/>
      <c r="O16" s="53"/>
      <c r="P16" s="52"/>
      <c r="Q16" s="55">
        <f t="shared" si="12"/>
        <v>0</v>
      </c>
      <c r="R16" s="55" t="str">
        <f>LOOKUP(Q16,{0,1,2,3,4,5,6,7,8,9,10,11,12,13,14,15,16,17,18,19,20,21,22,23,24,25},{"0","50","48","46","44","42","40","38","36","34","32","30","28","26","24","22","20","18","16","14","12","10","8","6","4","2"})</f>
        <v>0</v>
      </c>
      <c r="S16" s="56">
        <f t="shared" si="28"/>
        <v>0</v>
      </c>
      <c r="T16" s="57"/>
      <c r="U16" s="75"/>
      <c r="V16" s="47"/>
      <c r="W16" s="47"/>
      <c r="X16" s="47"/>
      <c r="Y16" s="75"/>
      <c r="Z16" s="59">
        <f t="shared" si="13"/>
        <v>0</v>
      </c>
      <c r="AA16" s="59" t="str">
        <f>LOOKUP(Z16,{0,1,2,3,4,5,6,7,8,9,10,11,12,13,14,15,16,17,18,19,20,21,22,23,24,25},{"0","50","48","46","44","42","40","38","36","34","32","30","28","26","24","22","20","18","16","14","12","10","8","6","4","2"})</f>
        <v>0</v>
      </c>
      <c r="AB16" s="60">
        <f t="shared" si="29"/>
        <v>0</v>
      </c>
      <c r="AC16" s="50"/>
      <c r="AD16" s="52"/>
      <c r="AE16" s="53"/>
      <c r="AF16" s="53"/>
      <c r="AG16" s="53"/>
      <c r="AH16" s="52"/>
      <c r="AI16" s="55">
        <f t="shared" si="14"/>
        <v>0</v>
      </c>
      <c r="AJ16" s="55" t="str">
        <f>LOOKUP(AI16,{0,1,2,3,4,5,6,7,8,9,10,11,12,13,14,15,16,17,18,19,20,21,22,23,24,25},{"0","50","48","46","44","42","40","38","36","34","32","30","28","26","24","22","20","18","16","14","12","10","8","6","4","2"})</f>
        <v>0</v>
      </c>
      <c r="AK16" s="56">
        <f t="shared" si="30"/>
        <v>0</v>
      </c>
      <c r="AL16" s="57"/>
      <c r="AM16" s="75"/>
      <c r="AN16" s="61"/>
      <c r="AO16" s="47"/>
      <c r="AP16" s="47"/>
      <c r="AQ16" s="75"/>
      <c r="AR16" s="59">
        <f t="shared" si="15"/>
        <v>0</v>
      </c>
      <c r="AS16" s="59" t="str">
        <f>LOOKUP(AR16,{0,1,2,3,4,5,6,7,8,9,10,11,12,13,14,15,16,17,18,19,20,21,22,23,24,25},{"0","50","48","46","44","42","40","38","36","34","32","30","28","26","24","22","20","18","16","14","12","10","8","6","4","2"})</f>
        <v>0</v>
      </c>
      <c r="AT16" s="60">
        <f t="shared" si="31"/>
        <v>0</v>
      </c>
      <c r="AU16" s="50"/>
      <c r="AV16" s="52"/>
      <c r="AW16" s="53"/>
      <c r="AX16" s="53"/>
      <c r="AY16" s="53"/>
      <c r="AZ16" s="52"/>
      <c r="BA16" s="55">
        <f t="shared" si="16"/>
        <v>0</v>
      </c>
      <c r="BB16" s="55" t="str">
        <f>LOOKUP(BA16,{0,1,2,3,4,5,6,7,8,9,10,11,12,13,14,15,16,17,18,19,20,21,22,23,24,25},{"0","50","48","46","44","42","40","38","36","34","32","30","28","26","24","22","20","18","16","14","12","10","8","6","4","2"})</f>
        <v>0</v>
      </c>
      <c r="BC16" s="56">
        <f t="shared" si="32"/>
        <v>0</v>
      </c>
      <c r="BD16" s="57"/>
      <c r="BE16" s="77"/>
      <c r="BF16" s="61"/>
      <c r="BG16" s="47"/>
      <c r="BH16" s="47"/>
      <c r="BI16" s="75"/>
      <c r="BJ16" s="59">
        <f t="shared" si="17"/>
        <v>0</v>
      </c>
      <c r="BK16" s="59" t="str">
        <f>LOOKUP(BJ16,{0,1,2,3,4,5,6,7,8,9,10,11,12,13,14,15,16,17,18,19,20,21,22,23,24,25},{"0","50","48","46","44","42","40","38","36","34","32","30","28","26","24","22","20","18","16","14","12","10","8","6","4","2"})</f>
        <v>0</v>
      </c>
      <c r="BL16" s="60">
        <f t="shared" si="33"/>
        <v>0</v>
      </c>
      <c r="BM16" s="50"/>
      <c r="BN16" s="52"/>
      <c r="BO16" s="53"/>
      <c r="BP16" s="53"/>
      <c r="BQ16" s="63"/>
      <c r="BR16" s="52"/>
      <c r="BS16" s="55">
        <f t="shared" si="18"/>
        <v>0</v>
      </c>
      <c r="BT16" s="55" t="str">
        <f>LOOKUP(BS16,{0,1,2,3,4,5,6,7,8,9,10,11,12,13,14,15,16,17,18,19,20,21,22,23,24,25},{"0","50","48","46","44","42","40","38","36","34","32","30","28","26","24","22","20","18","16","14","12","10","8","6","4","2"})</f>
        <v>0</v>
      </c>
      <c r="BU16" s="56">
        <f t="shared" si="34"/>
        <v>0</v>
      </c>
      <c r="BV16" s="57"/>
      <c r="BW16" s="75"/>
      <c r="BX16" s="47"/>
      <c r="BY16" s="47"/>
      <c r="BZ16" s="75"/>
      <c r="CA16" s="59">
        <f t="shared" si="19"/>
        <v>0</v>
      </c>
      <c r="CB16" s="59" t="str">
        <f>LOOKUP(CA16,{0,1,2,3,4,5,6,7,8,9,10,11,12,13,14,15,16,17,18,19,20,21,22,23,24,25},{"0","50","48","46","44","42","40","38","36","34","32","30","28","26","24","22","20","18","16","14","12","10","8","6","4","2"})</f>
        <v>0</v>
      </c>
      <c r="CC16" s="60">
        <f t="shared" si="35"/>
        <v>0</v>
      </c>
      <c r="CD16" s="50"/>
      <c r="CE16" s="52"/>
      <c r="CF16" s="53"/>
      <c r="CG16" s="53"/>
      <c r="CH16" s="53"/>
      <c r="CI16" s="52"/>
      <c r="CJ16" s="55">
        <f t="shared" si="20"/>
        <v>0</v>
      </c>
      <c r="CK16" s="55" t="str">
        <f>LOOKUP(CJ16,{0,1,2,3,4,5,6,7,8,9,10,11,12,13,14,15,16,17,18,19,20,21,22,23,24,25},{"0","50","48","46","44","42","40","38","36","34","32","30","28","26","24","22","20","18","16","14","12","10","8","6","4","2"})</f>
        <v>0</v>
      </c>
      <c r="CL16" s="53">
        <f t="shared" si="24"/>
        <v>0</v>
      </c>
      <c r="CM16" s="57"/>
      <c r="CN16" s="75"/>
      <c r="CO16" s="47"/>
      <c r="CP16" s="47"/>
      <c r="CQ16" s="47"/>
      <c r="CR16" s="75"/>
      <c r="CS16" s="59">
        <f t="shared" si="21"/>
        <v>0</v>
      </c>
      <c r="CT16" s="59" t="str">
        <f>LOOKUP(CS16,{0,1,2,3,4,5,6,7,8,9,10,11,12,13,14,15,16,17,18,19,20,21,22,23,24,25},{"0","50","48","46","44","42","40","38","36","34","32","30","28","26","24","22","20","18","16","14","12","10","8","6","4","2"})</f>
        <v>0</v>
      </c>
      <c r="CU16" s="47">
        <f t="shared" si="25"/>
        <v>0</v>
      </c>
      <c r="CV16" s="65"/>
      <c r="CW16" s="76"/>
      <c r="CX16" s="67"/>
      <c r="CY16" s="67"/>
      <c r="CZ16" s="67"/>
      <c r="DA16" s="76"/>
      <c r="DB16" s="68">
        <f t="shared" si="22"/>
        <v>0</v>
      </c>
      <c r="DC16" s="68" t="str">
        <f>LOOKUP(DB16,{0,1,2,3,4,5,6,7,8,9,10,11,12,13,14,15,16,17,18,19,20,21,22,23,24,25},{"0","50","48","46","44","42","40","38","36","34","32","30","28","26","24","22","20","18","16","14","12","10","8","6","4","2"})</f>
        <v>0</v>
      </c>
      <c r="DD16" s="67">
        <f t="shared" si="26"/>
        <v>0</v>
      </c>
      <c r="DE16" s="69"/>
      <c r="DF16" s="77"/>
      <c r="DG16" s="61"/>
      <c r="DH16" s="61"/>
      <c r="DI16" s="61"/>
      <c r="DJ16" s="77"/>
      <c r="DK16" s="70">
        <f t="shared" si="23"/>
        <v>0</v>
      </c>
      <c r="DL16" s="70" t="str">
        <f>LOOKUP(DK16,{0,1,2,3,4,5,6,7,8,9,10,11,12,13,14,15,16,17,18,19,20,21,22,23,24,25},{"0","50","48","46","44","42","40","38","36","34","32","30","28","26","24","22","20","18","16","14","12","10","8","6","4","2"})</f>
        <v>0</v>
      </c>
      <c r="DM16" s="61">
        <f t="shared" si="27"/>
        <v>0</v>
      </c>
    </row>
    <row r="17" spans="1:117" s="46" customFormat="1" ht="35.1" customHeight="1" x14ac:dyDescent="0.25">
      <c r="A17" s="177"/>
      <c r="B17" s="47">
        <v>15</v>
      </c>
      <c r="C17" s="311"/>
      <c r="D17" s="312"/>
      <c r="E17" s="309"/>
      <c r="F17" s="310"/>
      <c r="G17" s="210"/>
      <c r="H17" s="211"/>
      <c r="I17" s="210"/>
      <c r="J17" s="212"/>
      <c r="K17" s="189"/>
      <c r="L17" s="52"/>
      <c r="M17" s="52"/>
      <c r="N17" s="53"/>
      <c r="O17" s="53"/>
      <c r="P17" s="52"/>
      <c r="Q17" s="55">
        <f t="shared" si="12"/>
        <v>0</v>
      </c>
      <c r="R17" s="55" t="str">
        <f>LOOKUP(Q17,{0,1,2,3,4,5,6,7,8,9,10,11,12,13,14,15,16,17,18,19,20,21,22,23,24,25},{"0","50","48","46","44","42","40","38","36","34","32","30","28","26","24","22","20","18","16","14","12","10","8","6","4","2"})</f>
        <v>0</v>
      </c>
      <c r="S17" s="56">
        <f t="shared" si="28"/>
        <v>0</v>
      </c>
      <c r="T17" s="57"/>
      <c r="U17" s="75"/>
      <c r="V17" s="47"/>
      <c r="W17" s="47"/>
      <c r="X17" s="47"/>
      <c r="Y17" s="75"/>
      <c r="Z17" s="59">
        <f t="shared" si="13"/>
        <v>0</v>
      </c>
      <c r="AA17" s="59" t="str">
        <f>LOOKUP(Z17,{0,1,2,3,4,5,6,7,8,9,10,11,12,13,14,15,16,17,18,19,20,21,22,23,24,25},{"0","50","48","46","44","42","40","38","36","34","32","30","28","26","24","22","20","18","16","14","12","10","8","6","4","2"})</f>
        <v>0</v>
      </c>
      <c r="AB17" s="60">
        <f t="shared" si="29"/>
        <v>0</v>
      </c>
      <c r="AC17" s="50"/>
      <c r="AD17" s="52"/>
      <c r="AE17" s="53"/>
      <c r="AF17" s="53"/>
      <c r="AG17" s="53"/>
      <c r="AH17" s="52"/>
      <c r="AI17" s="55">
        <f t="shared" si="14"/>
        <v>0</v>
      </c>
      <c r="AJ17" s="55" t="str">
        <f>LOOKUP(AI17,{0,1,2,3,4,5,6,7,8,9,10,11,12,13,14,15,16,17,18,19,20,21,22,23,24,25},{"0","50","48","46","44","42","40","38","36","34","32","30","28","26","24","22","20","18","16","14","12","10","8","6","4","2"})</f>
        <v>0</v>
      </c>
      <c r="AK17" s="56">
        <f t="shared" si="30"/>
        <v>0</v>
      </c>
      <c r="AL17" s="57"/>
      <c r="AM17" s="75"/>
      <c r="AN17" s="61"/>
      <c r="AO17" s="47"/>
      <c r="AP17" s="47"/>
      <c r="AQ17" s="75"/>
      <c r="AR17" s="59">
        <f t="shared" si="15"/>
        <v>0</v>
      </c>
      <c r="AS17" s="59" t="str">
        <f>LOOKUP(AR17,{0,1,2,3,4,5,6,7,8,9,10,11,12,13,14,15,16,17,18,19,20,21,22,23,24,25},{"0","50","48","46","44","42","40","38","36","34","32","30","28","26","24","22","20","18","16","14","12","10","8","6","4","2"})</f>
        <v>0</v>
      </c>
      <c r="AT17" s="60">
        <f t="shared" si="31"/>
        <v>0</v>
      </c>
      <c r="AU17" s="50"/>
      <c r="AV17" s="52"/>
      <c r="AW17" s="53"/>
      <c r="AX17" s="53"/>
      <c r="AY17" s="53"/>
      <c r="AZ17" s="52"/>
      <c r="BA17" s="55">
        <f t="shared" si="16"/>
        <v>0</v>
      </c>
      <c r="BB17" s="55" t="str">
        <f>LOOKUP(BA17,{0,1,2,3,4,5,6,7,8,9,10,11,12,13,14,15,16,17,18,19,20,21,22,23,24,25},{"0","50","48","46","44","42","40","38","36","34","32","30","28","26","24","22","20","18","16","14","12","10","8","6","4","2"})</f>
        <v>0</v>
      </c>
      <c r="BC17" s="56">
        <f t="shared" si="32"/>
        <v>0</v>
      </c>
      <c r="BD17" s="57"/>
      <c r="BE17" s="77"/>
      <c r="BF17" s="61"/>
      <c r="BG17" s="47"/>
      <c r="BH17" s="47"/>
      <c r="BI17" s="75"/>
      <c r="BJ17" s="59">
        <f t="shared" si="17"/>
        <v>0</v>
      </c>
      <c r="BK17" s="59" t="str">
        <f>LOOKUP(BJ17,{0,1,2,3,4,5,6,7,8,9,10,11,12,13,14,15,16,17,18,19,20,21,22,23,24,25},{"0","50","48","46","44","42","40","38","36","34","32","30","28","26","24","22","20","18","16","14","12","10","8","6","4","2"})</f>
        <v>0</v>
      </c>
      <c r="BL17" s="60">
        <f t="shared" si="33"/>
        <v>0</v>
      </c>
      <c r="BM17" s="50"/>
      <c r="BN17" s="52"/>
      <c r="BO17" s="53"/>
      <c r="BP17" s="53"/>
      <c r="BQ17" s="63"/>
      <c r="BR17" s="52"/>
      <c r="BS17" s="55">
        <f t="shared" si="18"/>
        <v>0</v>
      </c>
      <c r="BT17" s="55" t="str">
        <f>LOOKUP(BS17,{0,1,2,3,4,5,6,7,8,9,10,11,12,13,14,15,16,17,18,19,20,21,22,23,24,25},{"0","50","48","46","44","42","40","38","36","34","32","30","28","26","24","22","20","18","16","14","12","10","8","6","4","2"})</f>
        <v>0</v>
      </c>
      <c r="BU17" s="56">
        <f t="shared" si="34"/>
        <v>0</v>
      </c>
      <c r="BV17" s="57"/>
      <c r="BW17" s="75"/>
      <c r="BX17" s="47"/>
      <c r="BY17" s="47"/>
      <c r="BZ17" s="75"/>
      <c r="CA17" s="59">
        <f t="shared" si="19"/>
        <v>0</v>
      </c>
      <c r="CB17" s="59" t="str">
        <f>LOOKUP(CA17,{0,1,2,3,4,5,6,7,8,9,10,11,12,13,14,15,16,17,18,19,20,21,22,23,24,25},{"0","50","48","46","44","42","40","38","36","34","32","30","28","26","24","22","20","18","16","14","12","10","8","6","4","2"})</f>
        <v>0</v>
      </c>
      <c r="CC17" s="60">
        <f t="shared" si="35"/>
        <v>0</v>
      </c>
      <c r="CD17" s="50"/>
      <c r="CE17" s="52"/>
      <c r="CF17" s="53"/>
      <c r="CG17" s="53"/>
      <c r="CH17" s="53"/>
      <c r="CI17" s="52"/>
      <c r="CJ17" s="55">
        <f t="shared" si="20"/>
        <v>0</v>
      </c>
      <c r="CK17" s="55" t="str">
        <f>LOOKUP(CJ17,{0,1,2,3,4,5,6,7,8,9,10,11,12,13,14,15,16,17,18,19,20,21,22,23,24,25},{"0","50","48","46","44","42","40","38","36","34","32","30","28","26","24","22","20","18","16","14","12","10","8","6","4","2"})</f>
        <v>0</v>
      </c>
      <c r="CL17" s="53">
        <f t="shared" si="24"/>
        <v>0</v>
      </c>
      <c r="CM17" s="57"/>
      <c r="CN17" s="75"/>
      <c r="CO17" s="47"/>
      <c r="CP17" s="47"/>
      <c r="CQ17" s="47"/>
      <c r="CR17" s="75"/>
      <c r="CS17" s="59">
        <f t="shared" si="21"/>
        <v>0</v>
      </c>
      <c r="CT17" s="59" t="str">
        <f>LOOKUP(CS17,{0,1,2,3,4,5,6,7,8,9,10,11,12,13,14,15,16,17,18,19,20,21,22,23,24,25},{"0","50","48","46","44","42","40","38","36","34","32","30","28","26","24","22","20","18","16","14","12","10","8","6","4","2"})</f>
        <v>0</v>
      </c>
      <c r="CU17" s="47">
        <f t="shared" si="25"/>
        <v>0</v>
      </c>
      <c r="CV17" s="65"/>
      <c r="CW17" s="76"/>
      <c r="CX17" s="67"/>
      <c r="CY17" s="67"/>
      <c r="CZ17" s="67"/>
      <c r="DA17" s="76"/>
      <c r="DB17" s="68">
        <f t="shared" si="22"/>
        <v>0</v>
      </c>
      <c r="DC17" s="68" t="str">
        <f>LOOKUP(DB17,{0,1,2,3,4,5,6,7,8,9,10,11,12,13,14,15,16,17,18,19,20,21,22,23,24,25},{"0","50","48","46","44","42","40","38","36","34","32","30","28","26","24","22","20","18","16","14","12","10","8","6","4","2"})</f>
        <v>0</v>
      </c>
      <c r="DD17" s="67">
        <f t="shared" si="26"/>
        <v>0</v>
      </c>
      <c r="DE17" s="69"/>
      <c r="DF17" s="77"/>
      <c r="DG17" s="61"/>
      <c r="DH17" s="61"/>
      <c r="DI17" s="61"/>
      <c r="DJ17" s="77"/>
      <c r="DK17" s="70">
        <f t="shared" si="23"/>
        <v>0</v>
      </c>
      <c r="DL17" s="70" t="str">
        <f>LOOKUP(DK17,{0,1,2,3,4,5,6,7,8,9,10,11,12,13,14,15,16,17,18,19,20,21,22,23,24,25},{"0","50","48","46","44","42","40","38","36","34","32","30","28","26","24","22","20","18","16","14","12","10","8","6","4","2"})</f>
        <v>0</v>
      </c>
      <c r="DM17" s="61">
        <f t="shared" si="27"/>
        <v>0</v>
      </c>
    </row>
    <row r="18" spans="1:117" s="46" customFormat="1" ht="35.1" customHeight="1" x14ac:dyDescent="0.25">
      <c r="A18" s="177"/>
      <c r="B18" s="47">
        <v>16</v>
      </c>
      <c r="C18" s="311"/>
      <c r="D18" s="312"/>
      <c r="E18" s="309"/>
      <c r="F18" s="310"/>
      <c r="G18" s="210"/>
      <c r="H18" s="211"/>
      <c r="I18" s="210"/>
      <c r="J18" s="212"/>
      <c r="K18" s="189"/>
      <c r="L18" s="52"/>
      <c r="M18" s="52"/>
      <c r="N18" s="53"/>
      <c r="O18" s="53"/>
      <c r="P18" s="52"/>
      <c r="Q18" s="55">
        <f t="shared" si="12"/>
        <v>0</v>
      </c>
      <c r="R18" s="55" t="str">
        <f>LOOKUP(Q18,{0,1,2,3,4,5,6,7,8,9,10,11,12,13,14,15,16,17,18,19,20,21,22,23,24,25},{"0","50","48","46","44","42","40","38","36","34","32","30","28","26","24","22","20","18","16","14","12","10","8","6","4","2"})</f>
        <v>0</v>
      </c>
      <c r="S18" s="56">
        <f t="shared" si="28"/>
        <v>0</v>
      </c>
      <c r="T18" s="57"/>
      <c r="U18" s="75"/>
      <c r="V18" s="47"/>
      <c r="W18" s="47"/>
      <c r="X18" s="47"/>
      <c r="Y18" s="75"/>
      <c r="Z18" s="59">
        <f t="shared" si="13"/>
        <v>0</v>
      </c>
      <c r="AA18" s="59" t="str">
        <f>LOOKUP(Z18,{0,1,2,3,4,5,6,7,8,9,10,11,12,13,14,15,16,17,18,19,20,21,22,23,24,25},{"0","50","48","46","44","42","40","38","36","34","32","30","28","26","24","22","20","18","16","14","12","10","8","6","4","2"})</f>
        <v>0</v>
      </c>
      <c r="AB18" s="60">
        <f t="shared" si="29"/>
        <v>0</v>
      </c>
      <c r="AC18" s="50"/>
      <c r="AD18" s="52"/>
      <c r="AE18" s="53"/>
      <c r="AF18" s="53"/>
      <c r="AG18" s="53"/>
      <c r="AH18" s="52"/>
      <c r="AI18" s="55">
        <f t="shared" si="14"/>
        <v>0</v>
      </c>
      <c r="AJ18" s="55" t="str">
        <f>LOOKUP(AI18,{0,1,2,3,4,5,6,7,8,9,10,11,12,13,14,15,16,17,18,19,20,21,22,23,24,25},{"0","50","48","46","44","42","40","38","36","34","32","30","28","26","24","22","20","18","16","14","12","10","8","6","4","2"})</f>
        <v>0</v>
      </c>
      <c r="AK18" s="56">
        <f t="shared" si="30"/>
        <v>0</v>
      </c>
      <c r="AL18" s="57"/>
      <c r="AM18" s="75"/>
      <c r="AN18" s="61"/>
      <c r="AO18" s="47"/>
      <c r="AP18" s="47"/>
      <c r="AQ18" s="75"/>
      <c r="AR18" s="59">
        <f t="shared" si="15"/>
        <v>0</v>
      </c>
      <c r="AS18" s="59" t="str">
        <f>LOOKUP(AR18,{0,1,2,3,4,5,6,7,8,9,10,11,12,13,14,15,16,17,18,19,20,21,22,23,24,25},{"0","50","48","46","44","42","40","38","36","34","32","30","28","26","24","22","20","18","16","14","12","10","8","6","4","2"})</f>
        <v>0</v>
      </c>
      <c r="AT18" s="60">
        <f t="shared" si="31"/>
        <v>0</v>
      </c>
      <c r="AU18" s="50"/>
      <c r="AV18" s="52"/>
      <c r="AW18" s="53"/>
      <c r="AX18" s="53"/>
      <c r="AY18" s="53"/>
      <c r="AZ18" s="52"/>
      <c r="BA18" s="55">
        <f t="shared" si="16"/>
        <v>0</v>
      </c>
      <c r="BB18" s="55" t="str">
        <f>LOOKUP(BA18,{0,1,2,3,4,5,6,7,8,9,10,11,12,13,14,15,16,17,18,19,20,21,22,23,24,25},{"0","50","48","46","44","42","40","38","36","34","32","30","28","26","24","22","20","18","16","14","12","10","8","6","4","2"})</f>
        <v>0</v>
      </c>
      <c r="BC18" s="56">
        <f t="shared" si="32"/>
        <v>0</v>
      </c>
      <c r="BD18" s="57"/>
      <c r="BE18" s="77"/>
      <c r="BF18" s="61"/>
      <c r="BG18" s="47"/>
      <c r="BH18" s="47"/>
      <c r="BI18" s="75"/>
      <c r="BJ18" s="59">
        <f t="shared" si="17"/>
        <v>0</v>
      </c>
      <c r="BK18" s="59" t="str">
        <f>LOOKUP(BJ18,{0,1,2,3,4,5,6,7,8,9,10,11,12,13,14,15,16,17,18,19,20,21,22,23,24,25},{"0","50","48","46","44","42","40","38","36","34","32","30","28","26","24","22","20","18","16","14","12","10","8","6","4","2"})</f>
        <v>0</v>
      </c>
      <c r="BL18" s="60">
        <f t="shared" si="33"/>
        <v>0</v>
      </c>
      <c r="BM18" s="50"/>
      <c r="BN18" s="52"/>
      <c r="BO18" s="53"/>
      <c r="BP18" s="53"/>
      <c r="BQ18" s="63"/>
      <c r="BR18" s="52"/>
      <c r="BS18" s="55">
        <f t="shared" si="18"/>
        <v>0</v>
      </c>
      <c r="BT18" s="55" t="str">
        <f>LOOKUP(BS18,{0,1,2,3,4,5,6,7,8,9,10,11,12,13,14,15,16,17,18,19,20,21,22,23,24,25},{"0","50","48","46","44","42","40","38","36","34","32","30","28","26","24","22","20","18","16","14","12","10","8","6","4","2"})</f>
        <v>0</v>
      </c>
      <c r="BU18" s="56">
        <f t="shared" si="34"/>
        <v>0</v>
      </c>
      <c r="BV18" s="57"/>
      <c r="BW18" s="75"/>
      <c r="BX18" s="47"/>
      <c r="BY18" s="47"/>
      <c r="BZ18" s="75"/>
      <c r="CA18" s="59">
        <f t="shared" si="19"/>
        <v>0</v>
      </c>
      <c r="CB18" s="59" t="str">
        <f>LOOKUP(CA18,{0,1,2,3,4,5,6,7,8,9,10,11,12,13,14,15,16,17,18,19,20,21,22,23,24,25},{"0","50","48","46","44","42","40","38","36","34","32","30","28","26","24","22","20","18","16","14","12","10","8","6","4","2"})</f>
        <v>0</v>
      </c>
      <c r="CC18" s="60">
        <f t="shared" si="35"/>
        <v>0</v>
      </c>
      <c r="CD18" s="50"/>
      <c r="CE18" s="52"/>
      <c r="CF18" s="53"/>
      <c r="CG18" s="53"/>
      <c r="CH18" s="53"/>
      <c r="CI18" s="52"/>
      <c r="CJ18" s="55">
        <f t="shared" si="20"/>
        <v>0</v>
      </c>
      <c r="CK18" s="55" t="str">
        <f>LOOKUP(CJ18,{0,1,2,3,4,5,6,7,8,9,10,11,12,13,14,15,16,17,18,19,20,21,22,23,24,25},{"0","50","48","46","44","42","40","38","36","34","32","30","28","26","24","22","20","18","16","14","12","10","8","6","4","2"})</f>
        <v>0</v>
      </c>
      <c r="CL18" s="53">
        <f t="shared" si="24"/>
        <v>0</v>
      </c>
      <c r="CM18" s="57"/>
      <c r="CN18" s="75"/>
      <c r="CO18" s="47"/>
      <c r="CP18" s="47"/>
      <c r="CQ18" s="47"/>
      <c r="CR18" s="75"/>
      <c r="CS18" s="59">
        <f t="shared" si="21"/>
        <v>0</v>
      </c>
      <c r="CT18" s="59" t="str">
        <f>LOOKUP(CS18,{0,1,2,3,4,5,6,7,8,9,10,11,12,13,14,15,16,17,18,19,20,21,22,23,24,25},{"0","50","48","46","44","42","40","38","36","34","32","30","28","26","24","22","20","18","16","14","12","10","8","6","4","2"})</f>
        <v>0</v>
      </c>
      <c r="CU18" s="47">
        <f t="shared" si="25"/>
        <v>0</v>
      </c>
      <c r="CV18" s="65"/>
      <c r="CW18" s="76"/>
      <c r="CX18" s="67"/>
      <c r="CY18" s="67"/>
      <c r="CZ18" s="67"/>
      <c r="DA18" s="76"/>
      <c r="DB18" s="68">
        <f t="shared" si="22"/>
        <v>0</v>
      </c>
      <c r="DC18" s="68" t="str">
        <f>LOOKUP(DB18,{0,1,2,3,4,5,6,7,8,9,10,11,12,13,14,15,16,17,18,19,20,21,22,23,24,25},{"0","50","48","46","44","42","40","38","36","34","32","30","28","26","24","22","20","18","16","14","12","10","8","6","4","2"})</f>
        <v>0</v>
      </c>
      <c r="DD18" s="67">
        <f t="shared" si="26"/>
        <v>0</v>
      </c>
      <c r="DE18" s="69"/>
      <c r="DF18" s="77"/>
      <c r="DG18" s="61"/>
      <c r="DH18" s="61"/>
      <c r="DI18" s="61"/>
      <c r="DJ18" s="77"/>
      <c r="DK18" s="70">
        <f t="shared" si="23"/>
        <v>0</v>
      </c>
      <c r="DL18" s="70" t="str">
        <f>LOOKUP(DK18,{0,1,2,3,4,5,6,7,8,9,10,11,12,13,14,15,16,17,18,19,20,21,22,23,24,25},{"0","50","48","46","44","42","40","38","36","34","32","30","28","26","24","22","20","18","16","14","12","10","8","6","4","2"})</f>
        <v>0</v>
      </c>
      <c r="DM18" s="61">
        <f t="shared" si="27"/>
        <v>0</v>
      </c>
    </row>
    <row r="19" spans="1:117" s="46" customFormat="1" ht="35.1" customHeight="1" x14ac:dyDescent="0.25">
      <c r="A19" s="177"/>
      <c r="B19" s="47">
        <v>17</v>
      </c>
      <c r="C19" s="311"/>
      <c r="D19" s="312"/>
      <c r="E19" s="309"/>
      <c r="F19" s="310"/>
      <c r="G19" s="210"/>
      <c r="H19" s="211"/>
      <c r="I19" s="210"/>
      <c r="J19" s="212"/>
      <c r="K19" s="189"/>
      <c r="L19" s="52"/>
      <c r="M19" s="52"/>
      <c r="N19" s="53"/>
      <c r="O19" s="53"/>
      <c r="P19" s="52"/>
      <c r="Q19" s="55">
        <f t="shared" si="12"/>
        <v>0</v>
      </c>
      <c r="R19" s="55" t="str">
        <f>LOOKUP(Q19,{0,1,2,3,4,5,6,7,8,9,10,11,12,13,14,15,16,17,18,19,20,21,22,23,24,25},{"0","50","48","46","44","42","40","38","36","34","32","30","28","26","24","22","20","18","16","14","12","10","8","6","4","2"})</f>
        <v>0</v>
      </c>
      <c r="S19" s="56">
        <f>SUM(N19+R19)</f>
        <v>0</v>
      </c>
      <c r="T19" s="57"/>
      <c r="U19" s="75"/>
      <c r="V19" s="47"/>
      <c r="W19" s="47"/>
      <c r="X19" s="47"/>
      <c r="Y19" s="75"/>
      <c r="Z19" s="59">
        <f t="shared" si="13"/>
        <v>0</v>
      </c>
      <c r="AA19" s="59" t="str">
        <f>LOOKUP(Z19,{0,1,2,3,4,5,6,7,8,9,10,11,12,13,14,15,16,17,18,19,20,21,22,23,24,25},{"0","50","48","46","44","42","40","38","36","34","32","30","28","26","24","22","20","18","16","14","12","10","8","6","4","2"})</f>
        <v>0</v>
      </c>
      <c r="AB19" s="60">
        <f>SUM(W19+AA19)</f>
        <v>0</v>
      </c>
      <c r="AC19" s="50"/>
      <c r="AD19" s="52"/>
      <c r="AE19" s="53"/>
      <c r="AF19" s="53"/>
      <c r="AG19" s="53"/>
      <c r="AH19" s="52"/>
      <c r="AI19" s="55">
        <f t="shared" si="14"/>
        <v>0</v>
      </c>
      <c r="AJ19" s="55" t="str">
        <f>LOOKUP(AI19,{0,1,2,3,4,5,6,7,8,9,10,11,12,13,14,15,16,17,18,19,20,21,22,23,24,25},{"0","50","48","46","44","42","40","38","36","34","32","30","28","26","24","22","20","18","16","14","12","10","8","6","4","2"})</f>
        <v>0</v>
      </c>
      <c r="AK19" s="56">
        <f>SUM(AF19+AJ19)</f>
        <v>0</v>
      </c>
      <c r="AL19" s="57"/>
      <c r="AM19" s="75"/>
      <c r="AN19" s="61"/>
      <c r="AO19" s="47"/>
      <c r="AP19" s="47"/>
      <c r="AQ19" s="75"/>
      <c r="AR19" s="59">
        <f t="shared" si="15"/>
        <v>0</v>
      </c>
      <c r="AS19" s="59" t="str">
        <f>LOOKUP(AR19,{0,1,2,3,4,5,6,7,8,9,10,11,12,13,14,15,16,17,18,19,20,21,22,23,24,25},{"0","50","48","46","44","42","40","38","36","34","32","30","28","26","24","22","20","18","16","14","12","10","8","6","4","2"})</f>
        <v>0</v>
      </c>
      <c r="AT19" s="60">
        <f>SUM(AO19+AS19)</f>
        <v>0</v>
      </c>
      <c r="AU19" s="50"/>
      <c r="AV19" s="52"/>
      <c r="AW19" s="53"/>
      <c r="AX19" s="53"/>
      <c r="AY19" s="53"/>
      <c r="AZ19" s="52"/>
      <c r="BA19" s="55">
        <f t="shared" si="16"/>
        <v>0</v>
      </c>
      <c r="BB19" s="55" t="str">
        <f>LOOKUP(BA19,{0,1,2,3,4,5,6,7,8,9,10,11,12,13,14,15,16,17,18,19,20,21,22,23,24,25},{"0","50","48","46","44","42","40","38","36","34","32","30","28","26","24","22","20","18","16","14","12","10","8","6","4","2"})</f>
        <v>0</v>
      </c>
      <c r="BC19" s="56">
        <f>SUM(AX19+BB19)</f>
        <v>0</v>
      </c>
      <c r="BD19" s="57"/>
      <c r="BE19" s="77"/>
      <c r="BF19" s="61"/>
      <c r="BG19" s="47"/>
      <c r="BH19" s="47"/>
      <c r="BI19" s="75"/>
      <c r="BJ19" s="59">
        <f t="shared" si="17"/>
        <v>0</v>
      </c>
      <c r="BK19" s="59" t="str">
        <f>LOOKUP(BJ19,{0,1,2,3,4,5,6,7,8,9,10,11,12,13,14,15,16,17,18,19,20,21,22,23,24,25},{"0","50","48","46","44","42","40","38","36","34","32","30","28","26","24","22","20","18","16","14","12","10","8","6","4","2"})</f>
        <v>0</v>
      </c>
      <c r="BL19" s="60">
        <f>SUM(BG19+BK19)</f>
        <v>0</v>
      </c>
      <c r="BM19" s="50"/>
      <c r="BN19" s="52"/>
      <c r="BO19" s="53"/>
      <c r="BP19" s="53"/>
      <c r="BQ19" s="63"/>
      <c r="BR19" s="52"/>
      <c r="BS19" s="55">
        <f t="shared" si="18"/>
        <v>0</v>
      </c>
      <c r="BT19" s="55" t="str">
        <f>LOOKUP(BS19,{0,1,2,3,4,5,6,7,8,9,10,11,12,13,14,15,16,17,18,19,20,21,22,23,24,25},{"0","50","48","46","44","42","40","38","36","34","32","30","28","26","24","22","20","18","16","14","12","10","8","6","4","2"})</f>
        <v>0</v>
      </c>
      <c r="BU19" s="56">
        <f>SUM(BO19+BT19)</f>
        <v>0</v>
      </c>
      <c r="BV19" s="57"/>
      <c r="BW19" s="75"/>
      <c r="BX19" s="47"/>
      <c r="BY19" s="47"/>
      <c r="BZ19" s="75"/>
      <c r="CA19" s="59">
        <f t="shared" si="19"/>
        <v>0</v>
      </c>
      <c r="CB19" s="59" t="str">
        <f>LOOKUP(CA19,{0,1,2,3,4,5,6,7,8,9,10,11,12,13,14,15,16,17,18,19,20,21,22,23,24,25},{"0","50","48","46","44","42","40","38","36","34","32","30","28","26","24","22","20","18","16","14","12","10","8","6","4","2"})</f>
        <v>0</v>
      </c>
      <c r="CC19" s="60">
        <f>SUM(BX19+CB19)</f>
        <v>0</v>
      </c>
      <c r="CD19" s="50"/>
      <c r="CE19" s="52"/>
      <c r="CF19" s="53"/>
      <c r="CG19" s="53"/>
      <c r="CH19" s="53"/>
      <c r="CI19" s="52"/>
      <c r="CJ19" s="55">
        <f t="shared" si="20"/>
        <v>0</v>
      </c>
      <c r="CK19" s="55" t="str">
        <f>LOOKUP(CJ19,{0,1,2,3,4,5,6,7,8,9,10,11,12,13,14,15,16,17,18,19,20,21,22,23,24,25},{"0","50","48","46","44","42","40","38","36","34","32","30","28","26","24","22","20","18","16","14","12","10","8","6","4","2"})</f>
        <v>0</v>
      </c>
      <c r="CL19" s="53">
        <f>SUM(CG19+CK19)</f>
        <v>0</v>
      </c>
      <c r="CM19" s="57"/>
      <c r="CN19" s="75"/>
      <c r="CO19" s="47"/>
      <c r="CP19" s="47"/>
      <c r="CQ19" s="47"/>
      <c r="CR19" s="75"/>
      <c r="CS19" s="59">
        <f t="shared" si="21"/>
        <v>0</v>
      </c>
      <c r="CT19" s="59" t="str">
        <f>LOOKUP(CS19,{0,1,2,3,4,5,6,7,8,9,10,11,12,13,14,15,16,17,18,19,20,21,22,23,24,25},{"0","50","48","46","44","42","40","38","36","34","32","30","28","26","24","22","20","18","16","14","12","10","8","6","4","2"})</f>
        <v>0</v>
      </c>
      <c r="CU19" s="47">
        <f>SUM(CP19+CT19)</f>
        <v>0</v>
      </c>
      <c r="CV19" s="65"/>
      <c r="CW19" s="76"/>
      <c r="CX19" s="67"/>
      <c r="CY19" s="67"/>
      <c r="CZ19" s="67"/>
      <c r="DA19" s="76"/>
      <c r="DB19" s="68">
        <f t="shared" si="22"/>
        <v>0</v>
      </c>
      <c r="DC19" s="68" t="str">
        <f>LOOKUP(DB19,{0,1,2,3,4,5,6,7,8,9,10,11,12,13,14,15,16,17,18,19,20,21,22,23,24,25},{"0","50","48","46","44","42","40","38","36","34","32","30","28","26","24","22","20","18","16","14","12","10","8","6","4","2"})</f>
        <v>0</v>
      </c>
      <c r="DD19" s="67">
        <f>SUM(CY19+DC19)</f>
        <v>0</v>
      </c>
      <c r="DE19" s="69"/>
      <c r="DF19" s="77"/>
      <c r="DG19" s="61"/>
      <c r="DH19" s="61"/>
      <c r="DI19" s="61"/>
      <c r="DJ19" s="77"/>
      <c r="DK19" s="70">
        <f t="shared" si="23"/>
        <v>0</v>
      </c>
      <c r="DL19" s="70" t="str">
        <f>LOOKUP(DK19,{0,1,2,3,4,5,6,7,8,9,10,11,12,13,14,15,16,17,18,19,20,21,22,23,24,25},{"0","50","48","46","44","42","40","38","36","34","32","30","28","26","24","22","20","18","16","14","12","10","8","6","4","2"})</f>
        <v>0</v>
      </c>
      <c r="DM19" s="61">
        <f>SUM(DH19+DL19)</f>
        <v>0</v>
      </c>
    </row>
    <row r="20" spans="1:117" s="46" customFormat="1" ht="33.75" customHeight="1" x14ac:dyDescent="0.25">
      <c r="A20" s="177"/>
      <c r="B20" s="47">
        <v>18</v>
      </c>
      <c r="C20" s="311"/>
      <c r="D20" s="312"/>
      <c r="E20" s="309"/>
      <c r="F20" s="310"/>
      <c r="G20" s="210"/>
      <c r="H20" s="211"/>
      <c r="I20" s="210"/>
      <c r="J20" s="212"/>
      <c r="K20" s="189" t="s">
        <v>39</v>
      </c>
      <c r="L20" s="52"/>
      <c r="M20" s="52"/>
      <c r="N20" s="53"/>
      <c r="O20" s="53"/>
      <c r="P20" s="52"/>
      <c r="Q20" s="55">
        <f t="shared" si="12"/>
        <v>0</v>
      </c>
      <c r="R20" s="55" t="str">
        <f>LOOKUP(Q20,{0,1,2,3,4,5,6,7,8,9,10,11,12,13,14,15,16,17,18,19,20,21,22,23,24,25},{"0","50","48","46","44","42","40","38","36","34","32","30","28","26","24","22","20","18","16","14","12","10","8","6","4","2"})</f>
        <v>0</v>
      </c>
      <c r="S20" s="56">
        <f>SUM(N20+R20)</f>
        <v>0</v>
      </c>
      <c r="T20" s="57"/>
      <c r="U20" s="75"/>
      <c r="V20" s="74"/>
      <c r="W20" s="47"/>
      <c r="X20" s="47"/>
      <c r="Y20" s="75"/>
      <c r="Z20" s="59">
        <f t="shared" si="13"/>
        <v>0</v>
      </c>
      <c r="AA20" s="59" t="str">
        <f>LOOKUP(Z20,{0,1,2,3,4,5,6,7,8,9,10,11,12,13,14,15,16,17,18,19,20,21,22,23,24,25},{"0","50","48","46","44","42","40","38","36","34","32","30","28","26","24","22","20","18","16","14","12","10","8","6","4","2"})</f>
        <v>0</v>
      </c>
      <c r="AB20" s="60">
        <f>SUM(W20+AA20)</f>
        <v>0</v>
      </c>
      <c r="AC20" s="72" t="s">
        <v>39</v>
      </c>
      <c r="AD20" s="52"/>
      <c r="AE20" s="53"/>
      <c r="AF20" s="53"/>
      <c r="AG20" s="53"/>
      <c r="AH20" s="52"/>
      <c r="AI20" s="55">
        <f t="shared" si="14"/>
        <v>0</v>
      </c>
      <c r="AJ20" s="55" t="str">
        <f>LOOKUP(AI20,{0,1,2,3,4,5,6,7,8,9,10,11,12,13,14,15,16,17,18,19,20,21,22,23,24,25},{"0","50","48","46","44","42","40","38","36","34","32","30","28","26","24","22","20","18","16","14","12","10","8","6","4","2"})</f>
        <v>0</v>
      </c>
      <c r="AK20" s="56">
        <f>SUM(AF20+AJ20)</f>
        <v>0</v>
      </c>
      <c r="AL20" s="57"/>
      <c r="AM20" s="75"/>
      <c r="AN20" s="61"/>
      <c r="AO20" s="47"/>
      <c r="AP20" s="47"/>
      <c r="AQ20" s="75"/>
      <c r="AR20" s="59">
        <f t="shared" si="15"/>
        <v>0</v>
      </c>
      <c r="AS20" s="59" t="str">
        <f>LOOKUP(AR20,{0,1,2,3,4,5,6,7,8,9,10,11,12,13,14,15,16,17,18,19,20,21,22,23,24,25},{"0","50","48","46","44","42","40","38","36","34","32","30","28","26","24","22","20","18","16","14","12","10","8","6","4","2"})</f>
        <v>0</v>
      </c>
      <c r="AT20" s="60">
        <f>SUM(AO20+AS20)</f>
        <v>0</v>
      </c>
      <c r="AU20" s="50"/>
      <c r="AV20" s="52"/>
      <c r="AW20" s="53"/>
      <c r="AX20" s="53"/>
      <c r="AY20" s="53"/>
      <c r="AZ20" s="52"/>
      <c r="BA20" s="55">
        <f t="shared" si="16"/>
        <v>0</v>
      </c>
      <c r="BB20" s="55" t="str">
        <f>LOOKUP(BA20,{0,1,2,3,4,5,6,7,8,9,10,11,12,13,14,15,16,17,18,19,20,21,22,23,24,25},{"0","50","48","46","44","42","40","38","36","34","32","30","28","26","24","22","20","18","16","14","12","10","8","6","4","2"})</f>
        <v>0</v>
      </c>
      <c r="BC20" s="56">
        <f>SUM(AX20+BB20)</f>
        <v>0</v>
      </c>
      <c r="BD20" s="57"/>
      <c r="BE20" s="77"/>
      <c r="BF20" s="61"/>
      <c r="BG20" s="47"/>
      <c r="BH20" s="47"/>
      <c r="BI20" s="75"/>
      <c r="BJ20" s="59">
        <f t="shared" si="17"/>
        <v>0</v>
      </c>
      <c r="BK20" s="59" t="str">
        <f>LOOKUP(BJ20,{0,1,2,3,4,5,6,7,8,9,10,11,12,13,14,15,16,17,18,19,20,21,22,23,24,25},{"0","50","48","46","44","42","40","38","36","34","32","30","28","26","24","22","20","18","16","14","12","10","8","6","4","2"})</f>
        <v>0</v>
      </c>
      <c r="BL20" s="60">
        <f>SUM(BG20+BK20)</f>
        <v>0</v>
      </c>
      <c r="BM20" s="50"/>
      <c r="BN20" s="52"/>
      <c r="BO20" s="53"/>
      <c r="BP20" s="53"/>
      <c r="BQ20" s="63"/>
      <c r="BR20" s="52"/>
      <c r="BS20" s="55">
        <f t="shared" si="18"/>
        <v>0</v>
      </c>
      <c r="BT20" s="55" t="str">
        <f>LOOKUP(BS20,{0,1,2,3,4,5,6,7,8,9,10,11,12,13,14,15,16,17,18,19,20,21,22,23,24,25},{"0","50","48","46","44","42","40","38","36","34","32","30","28","26","24","22","20","18","16","14","12","10","8","6","4","2"})</f>
        <v>0</v>
      </c>
      <c r="BU20" s="56">
        <f>SUM(BO20+BT20)</f>
        <v>0</v>
      </c>
      <c r="BV20" s="57"/>
      <c r="BW20" s="75"/>
      <c r="BX20" s="47"/>
      <c r="BY20" s="47"/>
      <c r="BZ20" s="75"/>
      <c r="CA20" s="59">
        <f t="shared" si="19"/>
        <v>0</v>
      </c>
      <c r="CB20" s="59" t="str">
        <f>LOOKUP(CA20,{0,1,2,3,4,5,6,7,8,9,10,11,12,13,14,15,16,17,18,19,20,21,22,23,24,25},{"0","50","48","46","44","42","40","38","36","34","32","30","28","26","24","22","20","18","16","14","12","10","8","6","4","2"})</f>
        <v>0</v>
      </c>
      <c r="CC20" s="60">
        <f>SUM(BX20+CB20)</f>
        <v>0</v>
      </c>
      <c r="CD20" s="50"/>
      <c r="CE20" s="52"/>
      <c r="CF20" s="53"/>
      <c r="CG20" s="53"/>
      <c r="CH20" s="53"/>
      <c r="CI20" s="52"/>
      <c r="CJ20" s="55">
        <f t="shared" si="20"/>
        <v>0</v>
      </c>
      <c r="CK20" s="55" t="str">
        <f>LOOKUP(CJ20,{0,1,2,3,4,5,6,7,8,9,10,11,12,13,14,15,16,17,18,19,20,21,22,23,24,25},{"0","50","48","46","44","42","40","38","36","34","32","30","28","26","24","22","20","18","16","14","12","10","8","6","4","2"})</f>
        <v>0</v>
      </c>
      <c r="CL20" s="53">
        <f>SUM(CG20+CK20)</f>
        <v>0</v>
      </c>
      <c r="CM20" s="57"/>
      <c r="CN20" s="75"/>
      <c r="CO20" s="47"/>
      <c r="CP20" s="47"/>
      <c r="CQ20" s="47"/>
      <c r="CR20" s="75"/>
      <c r="CS20" s="59">
        <f t="shared" si="21"/>
        <v>0</v>
      </c>
      <c r="CT20" s="59" t="str">
        <f>LOOKUP(CS20,{0,1,2,3,4,5,6,7,8,9,10,11,12,13,14,15,16,17,18,19,20,21,22,23,24,25},{"0","50","48","46","44","42","40","38","36","34","32","30","28","26","24","22","20","18","16","14","12","10","8","6","4","2"})</f>
        <v>0</v>
      </c>
      <c r="CU20" s="47">
        <f>SUM(CP20+CT20)</f>
        <v>0</v>
      </c>
      <c r="CV20" s="65"/>
      <c r="CW20" s="76"/>
      <c r="CX20" s="67"/>
      <c r="CY20" s="67"/>
      <c r="CZ20" s="67"/>
      <c r="DA20" s="76"/>
      <c r="DB20" s="68">
        <f t="shared" si="22"/>
        <v>0</v>
      </c>
      <c r="DC20" s="68" t="str">
        <f>LOOKUP(DB20,{0,1,2,3,4,5,6,7,8,9,10,11,12,13,14,15,16,17,18,19,20,21,22,23,24,25},{"0","50","48","46","44","42","40","38","36","34","32","30","28","26","24","22","20","18","16","14","12","10","8","6","4","2"})</f>
        <v>0</v>
      </c>
      <c r="DD20" s="67">
        <f>SUM(CY20+DC20)</f>
        <v>0</v>
      </c>
      <c r="DE20" s="69"/>
      <c r="DF20" s="77"/>
      <c r="DG20" s="61"/>
      <c r="DH20" s="61"/>
      <c r="DI20" s="61"/>
      <c r="DJ20" s="77"/>
      <c r="DK20" s="70">
        <f t="shared" si="23"/>
        <v>0</v>
      </c>
      <c r="DL20" s="70" t="str">
        <f>LOOKUP(DK20,{0,1,2,3,4,5,6,7,8,9,10,11,12,13,14,15,16,17,18,19,20,21,22,23,24,25},{"0","50","48","46","44","42","40","38","36","34","32","30","28","26","24","22","20","18","16","14","12","10","8","6","4","2"})</f>
        <v>0</v>
      </c>
      <c r="DM20" s="61">
        <f>SUM(DH20+DL20)</f>
        <v>0</v>
      </c>
    </row>
    <row r="21" spans="1:117" s="46" customFormat="1" ht="33.75" customHeight="1" x14ac:dyDescent="0.25">
      <c r="A21" s="177"/>
      <c r="B21" s="47">
        <v>19</v>
      </c>
      <c r="C21" s="311"/>
      <c r="D21" s="312"/>
      <c r="E21" s="309"/>
      <c r="F21" s="310"/>
      <c r="G21" s="210"/>
      <c r="H21" s="211"/>
      <c r="I21" s="210"/>
      <c r="J21" s="212"/>
      <c r="K21" s="189" t="s">
        <v>39</v>
      </c>
      <c r="L21" s="274"/>
      <c r="M21" s="52"/>
      <c r="N21" s="53"/>
      <c r="O21" s="53"/>
      <c r="P21" s="52"/>
      <c r="Q21" s="55">
        <f t="shared" si="12"/>
        <v>0</v>
      </c>
      <c r="R21" s="55" t="str">
        <f>LOOKUP(Q21,{0,1,2,3,4,5,6,7,8,9,10,11,12,13,14,15,16,17,18,19,20,21,22,23,24,25},{"0","50","48","46","44","42","40","38","36","34","32","30","28","26","24","22","20","18","16","14","12","10","8","6","4","2"})</f>
        <v>0</v>
      </c>
      <c r="S21" s="56">
        <f>SUM(N21+R21)</f>
        <v>0</v>
      </c>
      <c r="T21" s="57"/>
      <c r="U21" s="75"/>
      <c r="V21" s="74"/>
      <c r="W21" s="47"/>
      <c r="X21" s="47"/>
      <c r="Y21" s="75"/>
      <c r="Z21" s="59">
        <f t="shared" si="13"/>
        <v>0</v>
      </c>
      <c r="AA21" s="59" t="str">
        <f>LOOKUP(Z21,{0,1,2,3,4,5,6,7,8,9,10,11,12,13,14,15,16,17,18,19,20,21,22,23,24,25},{"0","50","48","46","44","42","40","38","36","34","32","30","28","26","24","22","20","18","16","14","12","10","8","6","4","2"})</f>
        <v>0</v>
      </c>
      <c r="AB21" s="60">
        <f>SUM(W21+AA21)</f>
        <v>0</v>
      </c>
      <c r="AC21" s="72" t="s">
        <v>39</v>
      </c>
      <c r="AD21" s="52"/>
      <c r="AE21" s="53"/>
      <c r="AF21" s="53"/>
      <c r="AG21" s="53"/>
      <c r="AH21" s="52"/>
      <c r="AI21" s="55">
        <f t="shared" si="14"/>
        <v>0</v>
      </c>
      <c r="AJ21" s="55" t="str">
        <f>LOOKUP(AI21,{0,1,2,3,4,5,6,7,8,9,10,11,12,13,14,15,16,17,18,19,20,21,22,23,24,25},{"0","50","48","46","44","42","40","38","36","34","32","30","28","26","24","22","20","18","16","14","12","10","8","6","4","2"})</f>
        <v>0</v>
      </c>
      <c r="AK21" s="56">
        <f>SUM(AF21+AJ21)</f>
        <v>0</v>
      </c>
      <c r="AL21" s="57"/>
      <c r="AM21" s="75"/>
      <c r="AN21" s="61"/>
      <c r="AO21" s="47"/>
      <c r="AP21" s="47"/>
      <c r="AQ21" s="75"/>
      <c r="AR21" s="59">
        <f t="shared" si="15"/>
        <v>0</v>
      </c>
      <c r="AS21" s="59" t="str">
        <f>LOOKUP(AR21,{0,1,2,3,4,5,6,7,8,9,10,11,12,13,14,15,16,17,18,19,20,21,22,23,24,25},{"0","50","48","46","44","42","40","38","36","34","32","30","28","26","24","22","20","18","16","14","12","10","8","6","4","2"})</f>
        <v>0</v>
      </c>
      <c r="AT21" s="60">
        <f>SUM(AO21+AS21)</f>
        <v>0</v>
      </c>
      <c r="AU21" s="50"/>
      <c r="AV21" s="52"/>
      <c r="AW21" s="53"/>
      <c r="AX21" s="53"/>
      <c r="AY21" s="53"/>
      <c r="AZ21" s="52"/>
      <c r="BA21" s="55">
        <f t="shared" si="16"/>
        <v>0</v>
      </c>
      <c r="BB21" s="55" t="str">
        <f>LOOKUP(BA21,{0,1,2,3,4,5,6,7,8,9,10,11,12,13,14,15,16,17,18,19,20,21,22,23,24,25},{"0","50","48","46","44","42","40","38","36","34","32","30","28","26","24","22","20","18","16","14","12","10","8","6","4","2"})</f>
        <v>0</v>
      </c>
      <c r="BC21" s="56">
        <f>SUM(AX21+BB21)</f>
        <v>0</v>
      </c>
      <c r="BD21" s="57"/>
      <c r="BE21" s="77"/>
      <c r="BF21" s="61"/>
      <c r="BG21" s="47"/>
      <c r="BH21" s="47"/>
      <c r="BI21" s="75"/>
      <c r="BJ21" s="59">
        <f t="shared" si="17"/>
        <v>0</v>
      </c>
      <c r="BK21" s="59" t="str">
        <f>LOOKUP(BJ21,{0,1,2,3,4,5,6,7,8,9,10,11,12,13,14,15,16,17,18,19,20,21,22,23,24,25},{"0","50","48","46","44","42","40","38","36","34","32","30","28","26","24","22","20","18","16","14","12","10","8","6","4","2"})</f>
        <v>0</v>
      </c>
      <c r="BL21" s="60">
        <f>SUM(BG21+BK21)</f>
        <v>0</v>
      </c>
      <c r="BM21" s="50"/>
      <c r="BN21" s="52"/>
      <c r="BO21" s="53"/>
      <c r="BP21" s="53"/>
      <c r="BQ21" s="63"/>
      <c r="BR21" s="52"/>
      <c r="BS21" s="55">
        <f t="shared" si="18"/>
        <v>0</v>
      </c>
      <c r="BT21" s="55" t="str">
        <f>LOOKUP(BS21,{0,1,2,3,4,5,6,7,8,9,10,11,12,13,14,15,16,17,18,19,20,21,22,23,24,25},{"0","50","48","46","44","42","40","38","36","34","32","30","28","26","24","22","20","18","16","14","12","10","8","6","4","2"})</f>
        <v>0</v>
      </c>
      <c r="BU21" s="56">
        <f>SUM(BO21+BT21)</f>
        <v>0</v>
      </c>
      <c r="BV21" s="57"/>
      <c r="BW21" s="75"/>
      <c r="BX21" s="47"/>
      <c r="BY21" s="47"/>
      <c r="BZ21" s="75"/>
      <c r="CA21" s="59">
        <f t="shared" si="19"/>
        <v>0</v>
      </c>
      <c r="CB21" s="59" t="str">
        <f>LOOKUP(CA21,{0,1,2,3,4,5,6,7,8,9,10,11,12,13,14,15,16,17,18,19,20,21,22,23,24,25},{"0","50","48","46","44","42","40","38","36","34","32","30","28","26","24","22","20","18","16","14","12","10","8","6","4","2"})</f>
        <v>0</v>
      </c>
      <c r="CC21" s="60">
        <f>SUM(BX21+CB21)</f>
        <v>0</v>
      </c>
      <c r="CD21" s="50"/>
      <c r="CE21" s="52"/>
      <c r="CF21" s="53"/>
      <c r="CG21" s="53"/>
      <c r="CH21" s="53"/>
      <c r="CI21" s="52"/>
      <c r="CJ21" s="55">
        <f t="shared" si="20"/>
        <v>0</v>
      </c>
      <c r="CK21" s="55" t="str">
        <f>LOOKUP(CJ21,{0,1,2,3,4,5,6,7,8,9,10,11,12,13,14,15,16,17,18,19,20,21,22,23,24,25},{"0","50","48","46","44","42","40","38","36","34","32","30","28","26","24","22","20","18","16","14","12","10","8","6","4","2"})</f>
        <v>0</v>
      </c>
      <c r="CL21" s="53">
        <f>SUM(CG21+CK21)</f>
        <v>0</v>
      </c>
      <c r="CM21" s="57"/>
      <c r="CN21" s="75"/>
      <c r="CO21" s="47"/>
      <c r="CP21" s="47"/>
      <c r="CQ21" s="47"/>
      <c r="CR21" s="75"/>
      <c r="CS21" s="59">
        <f t="shared" si="21"/>
        <v>0</v>
      </c>
      <c r="CT21" s="59" t="str">
        <f>LOOKUP(CS21,{0,1,2,3,4,5,6,7,8,9,10,11,12,13,14,15,16,17,18,19,20,21,22,23,24,25},{"0","50","48","46","44","42","40","38","36","34","32","30","28","26","24","22","20","18","16","14","12","10","8","6","4","2"})</f>
        <v>0</v>
      </c>
      <c r="CU21" s="47">
        <f>SUM(CP21+CT21)</f>
        <v>0</v>
      </c>
      <c r="CV21" s="65"/>
      <c r="CW21" s="76"/>
      <c r="CX21" s="67"/>
      <c r="CY21" s="67"/>
      <c r="CZ21" s="67"/>
      <c r="DA21" s="76"/>
      <c r="DB21" s="68">
        <f t="shared" si="22"/>
        <v>0</v>
      </c>
      <c r="DC21" s="68" t="str">
        <f>LOOKUP(DB21,{0,1,2,3,4,5,6,7,8,9,10,11,12,13,14,15,16,17,18,19,20,21,22,23,24,25},{"0","50","48","46","44","42","40","38","36","34","32","30","28","26","24","22","20","18","16","14","12","10","8","6","4","2"})</f>
        <v>0</v>
      </c>
      <c r="DD21" s="67">
        <f>SUM(CY21+DC21)</f>
        <v>0</v>
      </c>
      <c r="DE21" s="69"/>
      <c r="DF21" s="77"/>
      <c r="DG21" s="61"/>
      <c r="DH21" s="61"/>
      <c r="DI21" s="61"/>
      <c r="DJ21" s="77"/>
      <c r="DK21" s="70">
        <f t="shared" si="23"/>
        <v>0</v>
      </c>
      <c r="DL21" s="70" t="str">
        <f>LOOKUP(DK21,{0,1,2,3,4,5,6,7,8,9,10,11,12,13,14,15,16,17,18,19,20,21,22,23,24,25},{"0","50","48","46","44","42","40","38","36","34","32","30","28","26","24","22","20","18","16","14","12","10","8","6","4","2"})</f>
        <v>0</v>
      </c>
      <c r="DM21" s="61">
        <f>SUM(DH21+DL21)</f>
        <v>0</v>
      </c>
    </row>
    <row r="22" spans="1:117" s="46" customFormat="1" ht="33.75" customHeight="1" x14ac:dyDescent="0.25">
      <c r="A22" s="177"/>
      <c r="B22" s="47">
        <v>20</v>
      </c>
      <c r="C22" s="311"/>
      <c r="D22" s="312"/>
      <c r="E22" s="309"/>
      <c r="F22" s="310"/>
      <c r="G22" s="210"/>
      <c r="H22" s="211"/>
      <c r="I22" s="210"/>
      <c r="J22" s="212"/>
      <c r="K22" s="189"/>
      <c r="L22" s="52"/>
      <c r="M22" s="52"/>
      <c r="N22" s="53"/>
      <c r="O22" s="53"/>
      <c r="P22" s="52"/>
      <c r="Q22" s="55">
        <f t="shared" si="12"/>
        <v>0</v>
      </c>
      <c r="R22" s="55" t="str">
        <f>LOOKUP(Q22,{0,1,2,3,4,5,6,7,8,9,10,11,12,13,14,15,16,17,18,19,20,21,22,23,24,25},{"0","50","48","46","44","42","40","38","36","34","32","30","28","26","24","22","20","18","16","14","12","10","8","6","4","2"})</f>
        <v>0</v>
      </c>
      <c r="S22" s="56">
        <f>SUM(N22+R22)</f>
        <v>0</v>
      </c>
      <c r="T22" s="57"/>
      <c r="U22" s="75"/>
      <c r="V22" s="74"/>
      <c r="W22" s="47"/>
      <c r="X22" s="47"/>
      <c r="Y22" s="75"/>
      <c r="Z22" s="59">
        <f t="shared" si="13"/>
        <v>0</v>
      </c>
      <c r="AA22" s="59" t="str">
        <f>LOOKUP(Z22,{0,1,2,3,4,5,6,7,8,9,10,11,12,13,14,15,16,17,18,19,20,21,22,23,24,25},{"0","50","48","46","44","42","40","38","36","34","32","30","28","26","24","22","20","18","16","14","12","10","8","6","4","2"})</f>
        <v>0</v>
      </c>
      <c r="AB22" s="60">
        <f>SUM(W22+AA22)</f>
        <v>0</v>
      </c>
      <c r="AC22" s="72" t="s">
        <v>39</v>
      </c>
      <c r="AD22" s="52"/>
      <c r="AE22" s="53"/>
      <c r="AF22" s="53"/>
      <c r="AG22" s="53"/>
      <c r="AH22" s="52"/>
      <c r="AI22" s="55">
        <f t="shared" si="14"/>
        <v>0</v>
      </c>
      <c r="AJ22" s="55" t="str">
        <f>LOOKUP(AI22,{0,1,2,3,4,5,6,7,8,9,10,11,12,13,14,15,16,17,18,19,20,21,22,23,24,25},{"0","50","48","46","44","42","40","38","36","34","32","30","28","26","24","22","20","18","16","14","12","10","8","6","4","2"})</f>
        <v>0</v>
      </c>
      <c r="AK22" s="56">
        <f>SUM(AF22+AJ22)</f>
        <v>0</v>
      </c>
      <c r="AL22" s="57"/>
      <c r="AM22" s="75"/>
      <c r="AN22" s="61"/>
      <c r="AO22" s="47"/>
      <c r="AP22" s="47"/>
      <c r="AQ22" s="75"/>
      <c r="AR22" s="59">
        <f t="shared" si="15"/>
        <v>0</v>
      </c>
      <c r="AS22" s="59" t="str">
        <f>LOOKUP(AR22,{0,1,2,3,4,5,6,7,8,9,10,11,12,13,14,15,16,17,18,19,20,21,22,23,24,25},{"0","50","48","46","44","42","40","38","36","34","32","30","28","26","24","22","20","18","16","14","12","10","8","6","4","2"})</f>
        <v>0</v>
      </c>
      <c r="AT22" s="60">
        <f>SUM(AO22+AS22)</f>
        <v>0</v>
      </c>
      <c r="AU22" s="50"/>
      <c r="AV22" s="52"/>
      <c r="AW22" s="53"/>
      <c r="AX22" s="53"/>
      <c r="AY22" s="53"/>
      <c r="AZ22" s="52"/>
      <c r="BA22" s="55">
        <f t="shared" si="16"/>
        <v>0</v>
      </c>
      <c r="BB22" s="55" t="str">
        <f>LOOKUP(BA22,{0,1,2,3,4,5,6,7,8,9,10,11,12,13,14,15,16,17,18,19,20,21,22,23,24,25},{"0","50","48","46","44","42","40","38","36","34","32","30","28","26","24","22","20","18","16","14","12","10","8","6","4","2"})</f>
        <v>0</v>
      </c>
      <c r="BC22" s="56">
        <f>SUM(AX22+BB22)</f>
        <v>0</v>
      </c>
      <c r="BD22" s="57"/>
      <c r="BE22" s="77"/>
      <c r="BF22" s="61"/>
      <c r="BG22" s="47"/>
      <c r="BH22" s="47"/>
      <c r="BI22" s="75"/>
      <c r="BJ22" s="59">
        <f t="shared" si="17"/>
        <v>0</v>
      </c>
      <c r="BK22" s="59" t="str">
        <f>LOOKUP(BJ22,{0,1,2,3,4,5,6,7,8,9,10,11,12,13,14,15,16,17,18,19,20,21,22,23,24,25},{"0","50","48","46","44","42","40","38","36","34","32","30","28","26","24","22","20","18","16","14","12","10","8","6","4","2"})</f>
        <v>0</v>
      </c>
      <c r="BL22" s="60">
        <f>SUM(BG22+BK22)</f>
        <v>0</v>
      </c>
      <c r="BM22" s="50"/>
      <c r="BN22" s="52"/>
      <c r="BO22" s="53"/>
      <c r="BP22" s="53"/>
      <c r="BQ22" s="63"/>
      <c r="BR22" s="52"/>
      <c r="BS22" s="55">
        <f t="shared" si="18"/>
        <v>0</v>
      </c>
      <c r="BT22" s="55" t="str">
        <f>LOOKUP(BS22,{0,1,2,3,4,5,6,7,8,9,10,11,12,13,14,15,16,17,18,19,20,21,22,23,24,25},{"0","50","48","46","44","42","40","38","36","34","32","30","28","26","24","22","20","18","16","14","12","10","8","6","4","2"})</f>
        <v>0</v>
      </c>
      <c r="BU22" s="56">
        <f>SUM(BO22+BT22)</f>
        <v>0</v>
      </c>
      <c r="BV22" s="57"/>
      <c r="BW22" s="75"/>
      <c r="BX22" s="47"/>
      <c r="BY22" s="47"/>
      <c r="BZ22" s="75"/>
      <c r="CA22" s="59">
        <f t="shared" si="19"/>
        <v>0</v>
      </c>
      <c r="CB22" s="59" t="str">
        <f>LOOKUP(CA22,{0,1,2,3,4,5,6,7,8,9,10,11,12,13,14,15,16,17,18,19,20,21,22,23,24,25},{"0","50","48","46","44","42","40","38","36","34","32","30","28","26","24","22","20","18","16","14","12","10","8","6","4","2"})</f>
        <v>0</v>
      </c>
      <c r="CC22" s="60">
        <f>SUM(BX22+CB22)</f>
        <v>0</v>
      </c>
      <c r="CD22" s="50"/>
      <c r="CE22" s="52"/>
      <c r="CF22" s="53"/>
      <c r="CG22" s="53"/>
      <c r="CH22" s="53"/>
      <c r="CI22" s="52"/>
      <c r="CJ22" s="55">
        <f t="shared" si="20"/>
        <v>0</v>
      </c>
      <c r="CK22" s="55" t="str">
        <f>LOOKUP(CJ22,{0,1,2,3,4,5,6,7,8,9,10,11,12,13,14,15,16,17,18,19,20,21,22,23,24,25},{"0","50","48","46","44","42","40","38","36","34","32","30","28","26","24","22","20","18","16","14","12","10","8","6","4","2"})</f>
        <v>0</v>
      </c>
      <c r="CL22" s="53">
        <f>SUM(CG22+CK22)</f>
        <v>0</v>
      </c>
      <c r="CM22" s="57"/>
      <c r="CN22" s="75"/>
      <c r="CO22" s="47"/>
      <c r="CP22" s="47"/>
      <c r="CQ22" s="47"/>
      <c r="CR22" s="75"/>
      <c r="CS22" s="59">
        <f t="shared" si="21"/>
        <v>0</v>
      </c>
      <c r="CT22" s="59" t="str">
        <f>LOOKUP(CS22,{0,1,2,3,4,5,6,7,8,9,10,11,12,13,14,15,16,17,18,19,20,21,22,23,24,25},{"0","50","48","46","44","42","40","38","36","34","32","30","28","26","24","22","20","18","16","14","12","10","8","6","4","2"})</f>
        <v>0</v>
      </c>
      <c r="CU22" s="47">
        <f>SUM(CP22+CT22)</f>
        <v>0</v>
      </c>
      <c r="CV22" s="65"/>
      <c r="CW22" s="76"/>
      <c r="CX22" s="67"/>
      <c r="CY22" s="67"/>
      <c r="CZ22" s="67"/>
      <c r="DA22" s="76"/>
      <c r="DB22" s="68">
        <f t="shared" si="22"/>
        <v>0</v>
      </c>
      <c r="DC22" s="68" t="str">
        <f>LOOKUP(DB22,{0,1,2,3,4,5,6,7,8,9,10,11,12,13,14,15,16,17,18,19,20,21,22,23,24,25},{"0","50","48","46","44","42","40","38","36","34","32","30","28","26","24","22","20","18","16","14","12","10","8","6","4","2"})</f>
        <v>0</v>
      </c>
      <c r="DD22" s="67">
        <f>SUM(CY22+DC22)</f>
        <v>0</v>
      </c>
      <c r="DE22" s="69"/>
      <c r="DF22" s="77"/>
      <c r="DG22" s="61"/>
      <c r="DH22" s="61"/>
      <c r="DI22" s="61"/>
      <c r="DJ22" s="77"/>
      <c r="DK22" s="70">
        <f t="shared" si="23"/>
        <v>0</v>
      </c>
      <c r="DL22" s="70" t="str">
        <f>LOOKUP(DK22,{0,1,2,3,4,5,6,7,8,9,10,11,12,13,14,15,16,17,18,19,20,21,22,23,24,25},{"0","50","48","46","44","42","40","38","36","34","32","30","28","26","24","22","20","18","16","14","12","10","8","6","4","2"})</f>
        <v>0</v>
      </c>
      <c r="DM22" s="61">
        <f>SUM(DH22+DL22)</f>
        <v>0</v>
      </c>
    </row>
    <row r="23" spans="1:117" s="46" customFormat="1" ht="33.75" customHeight="1" x14ac:dyDescent="0.25">
      <c r="A23" s="177"/>
      <c r="B23" s="47">
        <v>21</v>
      </c>
      <c r="C23" s="311"/>
      <c r="D23" s="312"/>
      <c r="E23" s="309"/>
      <c r="F23" s="310"/>
      <c r="G23" s="210"/>
      <c r="H23" s="211"/>
      <c r="I23" s="210"/>
      <c r="J23" s="212"/>
      <c r="K23" s="189" t="s">
        <v>39</v>
      </c>
      <c r="L23" s="52"/>
      <c r="M23" s="52"/>
      <c r="N23" s="53"/>
      <c r="O23" s="53"/>
      <c r="P23" s="52"/>
      <c r="Q23" s="55">
        <f t="shared" si="12"/>
        <v>0</v>
      </c>
      <c r="R23" s="55" t="str">
        <f>LOOKUP(Q23,{0,1,2,3,4,5,6,7,8,9,10,11,12,13,14,15,16,17,18,19,20,21,22,23,24,25},{"0","50","48","46","44","42","40","38","36","34","32","30","28","26","24","22","20","18","16","14","12","10","8","6","4","2"})</f>
        <v>0</v>
      </c>
      <c r="S23" s="56">
        <f t="shared" ref="S23:S27" si="36">SUM(N23+R23)</f>
        <v>0</v>
      </c>
      <c r="T23" s="57"/>
      <c r="U23" s="75"/>
      <c r="V23" s="74"/>
      <c r="W23" s="47"/>
      <c r="X23" s="47"/>
      <c r="Y23" s="75"/>
      <c r="Z23" s="59">
        <f t="shared" si="13"/>
        <v>0</v>
      </c>
      <c r="AA23" s="59" t="str">
        <f>LOOKUP(Z23,{0,1,2,3,4,5,6,7,8,9,10,11,12,13,14,15,16,17,18,19,20,21,22,23,24,25},{"0","50","48","46","44","42","40","38","36","34","32","30","28","26","24","22","20","18","16","14","12","10","8","6","4","2"})</f>
        <v>0</v>
      </c>
      <c r="AB23" s="60">
        <f t="shared" ref="AB23:AB27" si="37">SUM(W23+AA23)</f>
        <v>0</v>
      </c>
      <c r="AC23" s="72" t="s">
        <v>39</v>
      </c>
      <c r="AD23" s="52"/>
      <c r="AE23" s="53"/>
      <c r="AF23" s="53"/>
      <c r="AG23" s="53"/>
      <c r="AH23" s="52"/>
      <c r="AI23" s="55">
        <f t="shared" si="14"/>
        <v>0</v>
      </c>
      <c r="AJ23" s="55" t="str">
        <f>LOOKUP(AI23,{0,1,2,3,4,5,6,7,8,9,10,11,12,13,14,15,16,17,18,19,20,21,22,23,24,25},{"0","50","48","46","44","42","40","38","36","34","32","30","28","26","24","22","20","18","16","14","12","10","8","6","4","2"})</f>
        <v>0</v>
      </c>
      <c r="AK23" s="56">
        <f t="shared" ref="AK23:AK27" si="38">SUM(AF23+AJ23)</f>
        <v>0</v>
      </c>
      <c r="AL23" s="57"/>
      <c r="AM23" s="75"/>
      <c r="AN23" s="61"/>
      <c r="AO23" s="47"/>
      <c r="AP23" s="47"/>
      <c r="AQ23" s="75"/>
      <c r="AR23" s="59">
        <f t="shared" si="15"/>
        <v>0</v>
      </c>
      <c r="AS23" s="59" t="str">
        <f>LOOKUP(AR23,{0,1,2,3,4,5,6,7,8,9,10,11,12,13,14,15,16,17,18,19,20,21,22,23,24,25},{"0","50","48","46","44","42","40","38","36","34","32","30","28","26","24","22","20","18","16","14","12","10","8","6","4","2"})</f>
        <v>0</v>
      </c>
      <c r="AT23" s="60">
        <f t="shared" ref="AT23:AT27" si="39">SUM(AO23+AS23)</f>
        <v>0</v>
      </c>
      <c r="AU23" s="50"/>
      <c r="AV23" s="52"/>
      <c r="AW23" s="53"/>
      <c r="AX23" s="53"/>
      <c r="AY23" s="53"/>
      <c r="AZ23" s="52"/>
      <c r="BA23" s="55">
        <f t="shared" si="16"/>
        <v>0</v>
      </c>
      <c r="BB23" s="55" t="str">
        <f>LOOKUP(BA23,{0,1,2,3,4,5,6,7,8,9,10,11,12,13,14,15,16,17,18,19,20,21,22,23,24,25},{"0","50","48","46","44","42","40","38","36","34","32","30","28","26","24","22","20","18","16","14","12","10","8","6","4","2"})</f>
        <v>0</v>
      </c>
      <c r="BC23" s="56">
        <f t="shared" ref="BC23:BC27" si="40">SUM(AX23+BB23)</f>
        <v>0</v>
      </c>
      <c r="BD23" s="57"/>
      <c r="BE23" s="77"/>
      <c r="BF23" s="61"/>
      <c r="BG23" s="47"/>
      <c r="BH23" s="47"/>
      <c r="BI23" s="75"/>
      <c r="BJ23" s="59">
        <f t="shared" si="17"/>
        <v>0</v>
      </c>
      <c r="BK23" s="59" t="str">
        <f>LOOKUP(BJ23,{0,1,2,3,4,5,6,7,8,9,10,11,12,13,14,15,16,17,18,19,20,21,22,23,24,25},{"0","50","48","46","44","42","40","38","36","34","32","30","28","26","24","22","20","18","16","14","12","10","8","6","4","2"})</f>
        <v>0</v>
      </c>
      <c r="BL23" s="60">
        <f t="shared" ref="BL23:BL27" si="41">SUM(BG23+BK23)</f>
        <v>0</v>
      </c>
      <c r="BM23" s="50"/>
      <c r="BN23" s="52"/>
      <c r="BO23" s="53"/>
      <c r="BP23" s="53"/>
      <c r="BQ23" s="63"/>
      <c r="BR23" s="52"/>
      <c r="BS23" s="55">
        <f t="shared" si="18"/>
        <v>0</v>
      </c>
      <c r="BT23" s="55" t="str">
        <f>LOOKUP(BS23,{0,1,2,3,4,5,6,7,8,9,10,11,12,13,14,15,16,17,18,19,20,21,22,23,24,25},{"0","50","48","46","44","42","40","38","36","34","32","30","28","26","24","22","20","18","16","14","12","10","8","6","4","2"})</f>
        <v>0</v>
      </c>
      <c r="BU23" s="56">
        <f t="shared" ref="BU23:BU27" si="42">SUM(BO23+BT23)</f>
        <v>0</v>
      </c>
      <c r="BV23" s="57"/>
      <c r="BW23" s="75"/>
      <c r="BX23" s="47"/>
      <c r="BY23" s="47"/>
      <c r="BZ23" s="75"/>
      <c r="CA23" s="59">
        <f t="shared" si="19"/>
        <v>0</v>
      </c>
      <c r="CB23" s="59" t="str">
        <f>LOOKUP(CA23,{0,1,2,3,4,5,6,7,8,9,10,11,12,13,14,15,16,17,18,19,20,21,22,23,24,25},{"0","50","48","46","44","42","40","38","36","34","32","30","28","26","24","22","20","18","16","14","12","10","8","6","4","2"})</f>
        <v>0</v>
      </c>
      <c r="CC23" s="60">
        <f t="shared" ref="CC23:CC27" si="43">SUM(BX23+CB23)</f>
        <v>0</v>
      </c>
      <c r="CD23" s="50"/>
      <c r="CE23" s="52"/>
      <c r="CF23" s="53"/>
      <c r="CG23" s="53"/>
      <c r="CH23" s="53"/>
      <c r="CI23" s="52"/>
      <c r="CJ23" s="55">
        <f t="shared" si="20"/>
        <v>0</v>
      </c>
      <c r="CK23" s="55" t="str">
        <f>LOOKUP(CJ23,{0,1,2,3,4,5,6,7,8,9,10,11,12,13,14,15,16,17,18,19,20,21,22,23,24,25},{"0","50","48","46","44","42","40","38","36","34","32","30","28","26","24","22","20","18","16","14","12","10","8","6","4","2"})</f>
        <v>0</v>
      </c>
      <c r="CL23" s="53">
        <f t="shared" ref="CL23:CL27" si="44">SUM(CG23+CK23)</f>
        <v>0</v>
      </c>
      <c r="CM23" s="57"/>
      <c r="CN23" s="75"/>
      <c r="CO23" s="47"/>
      <c r="CP23" s="47"/>
      <c r="CQ23" s="47"/>
      <c r="CR23" s="75"/>
      <c r="CS23" s="59">
        <f t="shared" si="21"/>
        <v>0</v>
      </c>
      <c r="CT23" s="59" t="str">
        <f>LOOKUP(CS23,{0,1,2,3,4,5,6,7,8,9,10,11,12,13,14,15,16,17,18,19,20,21,22,23,24,25},{"0","50","48","46","44","42","40","38","36","34","32","30","28","26","24","22","20","18","16","14","12","10","8","6","4","2"})</f>
        <v>0</v>
      </c>
      <c r="CU23" s="47">
        <f t="shared" ref="CU23:CU27" si="45">SUM(CP23+CT23)</f>
        <v>0</v>
      </c>
      <c r="CV23" s="65"/>
      <c r="CW23" s="76"/>
      <c r="CX23" s="67"/>
      <c r="CY23" s="67"/>
      <c r="CZ23" s="67"/>
      <c r="DA23" s="76"/>
      <c r="DB23" s="68">
        <f t="shared" si="22"/>
        <v>0</v>
      </c>
      <c r="DC23" s="68" t="str">
        <f>LOOKUP(DB23,{0,1,2,3,4,5,6,7,8,9,10,11,12,13,14,15,16,17,18,19,20,21,22,23,24,25},{"0","50","48","46","44","42","40","38","36","34","32","30","28","26","24","22","20","18","16","14","12","10","8","6","4","2"})</f>
        <v>0</v>
      </c>
      <c r="DD23" s="67">
        <f t="shared" ref="DD23:DD27" si="46">SUM(CY23+DC23)</f>
        <v>0</v>
      </c>
      <c r="DE23" s="69"/>
      <c r="DF23" s="77"/>
      <c r="DG23" s="61"/>
      <c r="DH23" s="61"/>
      <c r="DI23" s="61"/>
      <c r="DJ23" s="77"/>
      <c r="DK23" s="70">
        <f t="shared" si="23"/>
        <v>0</v>
      </c>
      <c r="DL23" s="70" t="str">
        <f>LOOKUP(DK23,{0,1,2,3,4,5,6,7,8,9,10,11,12,13,14,15,16,17,18,19,20,21,22,23,24,25},{"0","50","48","46","44","42","40","38","36","34","32","30","28","26","24","22","20","18","16","14","12","10","8","6","4","2"})</f>
        <v>0</v>
      </c>
      <c r="DM23" s="61">
        <f t="shared" ref="DM23:DM27" si="47">SUM(DH23+DL23)</f>
        <v>0</v>
      </c>
    </row>
    <row r="24" spans="1:117" s="46" customFormat="1" ht="33.75" customHeight="1" x14ac:dyDescent="0.25">
      <c r="A24" s="177"/>
      <c r="B24" s="47">
        <v>22</v>
      </c>
      <c r="C24" s="311"/>
      <c r="D24" s="312"/>
      <c r="E24" s="309"/>
      <c r="F24" s="310"/>
      <c r="G24" s="210"/>
      <c r="H24" s="211"/>
      <c r="I24" s="210"/>
      <c r="J24" s="212"/>
      <c r="K24" s="189" t="s">
        <v>39</v>
      </c>
      <c r="L24" s="52"/>
      <c r="M24" s="52"/>
      <c r="N24" s="53"/>
      <c r="O24" s="53"/>
      <c r="P24" s="52"/>
      <c r="Q24" s="55">
        <f t="shared" si="12"/>
        <v>0</v>
      </c>
      <c r="R24" s="55" t="str">
        <f>LOOKUP(Q24,{0,1,2,3,4,5,6,7,8,9,10,11,12,13,14,15,16,17,18,19,20,21,22,23,24,25},{"0","50","48","46","44","42","40","38","36","34","32","30","28","26","24","22","20","18","16","14","12","10","8","6","4","2"})</f>
        <v>0</v>
      </c>
      <c r="S24" s="56">
        <f t="shared" si="36"/>
        <v>0</v>
      </c>
      <c r="T24" s="57"/>
      <c r="U24" s="75"/>
      <c r="V24" s="74"/>
      <c r="W24" s="47"/>
      <c r="X24" s="47"/>
      <c r="Y24" s="75"/>
      <c r="Z24" s="59">
        <f t="shared" si="13"/>
        <v>0</v>
      </c>
      <c r="AA24" s="59" t="str">
        <f>LOOKUP(Z24,{0,1,2,3,4,5,6,7,8,9,10,11,12,13,14,15,16,17,18,19,20,21,22,23,24,25},{"0","50","48","46","44","42","40","38","36","34","32","30","28","26","24","22","20","18","16","14","12","10","8","6","4","2"})</f>
        <v>0</v>
      </c>
      <c r="AB24" s="60">
        <f t="shared" si="37"/>
        <v>0</v>
      </c>
      <c r="AC24" s="72" t="s">
        <v>39</v>
      </c>
      <c r="AD24" s="52"/>
      <c r="AE24" s="53"/>
      <c r="AF24" s="53"/>
      <c r="AG24" s="53"/>
      <c r="AH24" s="52"/>
      <c r="AI24" s="55">
        <f t="shared" si="14"/>
        <v>0</v>
      </c>
      <c r="AJ24" s="55" t="str">
        <f>LOOKUP(AI24,{0,1,2,3,4,5,6,7,8,9,10,11,12,13,14,15,16,17,18,19,20,21,22,23,24,25},{"0","50","48","46","44","42","40","38","36","34","32","30","28","26","24","22","20","18","16","14","12","10","8","6","4","2"})</f>
        <v>0</v>
      </c>
      <c r="AK24" s="56">
        <f t="shared" si="38"/>
        <v>0</v>
      </c>
      <c r="AL24" s="57"/>
      <c r="AM24" s="75"/>
      <c r="AN24" s="61"/>
      <c r="AO24" s="47"/>
      <c r="AP24" s="47"/>
      <c r="AQ24" s="75"/>
      <c r="AR24" s="59">
        <f t="shared" si="15"/>
        <v>0</v>
      </c>
      <c r="AS24" s="59" t="str">
        <f>LOOKUP(AR24,{0,1,2,3,4,5,6,7,8,9,10,11,12,13,14,15,16,17,18,19,20,21,22,23,24,25},{"0","50","48","46","44","42","40","38","36","34","32","30","28","26","24","22","20","18","16","14","12","10","8","6","4","2"})</f>
        <v>0</v>
      </c>
      <c r="AT24" s="60">
        <f t="shared" si="39"/>
        <v>0</v>
      </c>
      <c r="AU24" s="50"/>
      <c r="AV24" s="52"/>
      <c r="AW24" s="53"/>
      <c r="AX24" s="53"/>
      <c r="AY24" s="53"/>
      <c r="AZ24" s="52"/>
      <c r="BA24" s="55">
        <f t="shared" si="16"/>
        <v>0</v>
      </c>
      <c r="BB24" s="55" t="str">
        <f>LOOKUP(BA24,{0,1,2,3,4,5,6,7,8,9,10,11,12,13,14,15,16,17,18,19,20,21,22,23,24,25},{"0","50","48","46","44","42","40","38","36","34","32","30","28","26","24","22","20","18","16","14","12","10","8","6","4","2"})</f>
        <v>0</v>
      </c>
      <c r="BC24" s="56">
        <f t="shared" si="40"/>
        <v>0</v>
      </c>
      <c r="BD24" s="57"/>
      <c r="BE24" s="77"/>
      <c r="BF24" s="61"/>
      <c r="BG24" s="47"/>
      <c r="BH24" s="47"/>
      <c r="BI24" s="75"/>
      <c r="BJ24" s="59">
        <f t="shared" si="17"/>
        <v>0</v>
      </c>
      <c r="BK24" s="59" t="str">
        <f>LOOKUP(BJ24,{0,1,2,3,4,5,6,7,8,9,10,11,12,13,14,15,16,17,18,19,20,21,22,23,24,25},{"0","50","48","46","44","42","40","38","36","34","32","30","28","26","24","22","20","18","16","14","12","10","8","6","4","2"})</f>
        <v>0</v>
      </c>
      <c r="BL24" s="60">
        <f t="shared" si="41"/>
        <v>0</v>
      </c>
      <c r="BM24" s="50"/>
      <c r="BN24" s="52"/>
      <c r="BO24" s="53"/>
      <c r="BP24" s="53"/>
      <c r="BQ24" s="63"/>
      <c r="BR24" s="52"/>
      <c r="BS24" s="55">
        <f t="shared" si="18"/>
        <v>0</v>
      </c>
      <c r="BT24" s="55" t="str">
        <f>LOOKUP(BS24,{0,1,2,3,4,5,6,7,8,9,10,11,12,13,14,15,16,17,18,19,20,21,22,23,24,25},{"0","50","48","46","44","42","40","38","36","34","32","30","28","26","24","22","20","18","16","14","12","10","8","6","4","2"})</f>
        <v>0</v>
      </c>
      <c r="BU24" s="56">
        <f t="shared" si="42"/>
        <v>0</v>
      </c>
      <c r="BV24" s="57"/>
      <c r="BW24" s="75"/>
      <c r="BX24" s="47"/>
      <c r="BY24" s="47"/>
      <c r="BZ24" s="75"/>
      <c r="CA24" s="59">
        <f t="shared" si="19"/>
        <v>0</v>
      </c>
      <c r="CB24" s="59" t="str">
        <f>LOOKUP(CA24,{0,1,2,3,4,5,6,7,8,9,10,11,12,13,14,15,16,17,18,19,20,21,22,23,24,25},{"0","50","48","46","44","42","40","38","36","34","32","30","28","26","24","22","20","18","16","14","12","10","8","6","4","2"})</f>
        <v>0</v>
      </c>
      <c r="CC24" s="60">
        <f t="shared" si="43"/>
        <v>0</v>
      </c>
      <c r="CD24" s="50"/>
      <c r="CE24" s="52"/>
      <c r="CF24" s="53"/>
      <c r="CG24" s="53"/>
      <c r="CH24" s="53"/>
      <c r="CI24" s="52"/>
      <c r="CJ24" s="55">
        <f t="shared" si="20"/>
        <v>0</v>
      </c>
      <c r="CK24" s="55" t="str">
        <f>LOOKUP(CJ24,{0,1,2,3,4,5,6,7,8,9,10,11,12,13,14,15,16,17,18,19,20,21,22,23,24,25},{"0","50","48","46","44","42","40","38","36","34","32","30","28","26","24","22","20","18","16","14","12","10","8","6","4","2"})</f>
        <v>0</v>
      </c>
      <c r="CL24" s="53">
        <f t="shared" si="44"/>
        <v>0</v>
      </c>
      <c r="CM24" s="57"/>
      <c r="CN24" s="75"/>
      <c r="CO24" s="47"/>
      <c r="CP24" s="47"/>
      <c r="CQ24" s="47"/>
      <c r="CR24" s="75"/>
      <c r="CS24" s="59">
        <f t="shared" si="21"/>
        <v>0</v>
      </c>
      <c r="CT24" s="59" t="str">
        <f>LOOKUP(CS24,{0,1,2,3,4,5,6,7,8,9,10,11,12,13,14,15,16,17,18,19,20,21,22,23,24,25},{"0","50","48","46","44","42","40","38","36","34","32","30","28","26","24","22","20","18","16","14","12","10","8","6","4","2"})</f>
        <v>0</v>
      </c>
      <c r="CU24" s="47">
        <f t="shared" si="45"/>
        <v>0</v>
      </c>
      <c r="CV24" s="65"/>
      <c r="CW24" s="76"/>
      <c r="CX24" s="67"/>
      <c r="CY24" s="67"/>
      <c r="CZ24" s="67"/>
      <c r="DA24" s="76"/>
      <c r="DB24" s="68">
        <f t="shared" si="22"/>
        <v>0</v>
      </c>
      <c r="DC24" s="68" t="str">
        <f>LOOKUP(DB24,{0,1,2,3,4,5,6,7,8,9,10,11,12,13,14,15,16,17,18,19,20,21,22,23,24,25},{"0","50","48","46","44","42","40","38","36","34","32","30","28","26","24","22","20","18","16","14","12","10","8","6","4","2"})</f>
        <v>0</v>
      </c>
      <c r="DD24" s="67">
        <f t="shared" si="46"/>
        <v>0</v>
      </c>
      <c r="DE24" s="69"/>
      <c r="DF24" s="77"/>
      <c r="DG24" s="61"/>
      <c r="DH24" s="61"/>
      <c r="DI24" s="61"/>
      <c r="DJ24" s="77"/>
      <c r="DK24" s="70">
        <f t="shared" si="23"/>
        <v>0</v>
      </c>
      <c r="DL24" s="70" t="str">
        <f>LOOKUP(DK24,{0,1,2,3,4,5,6,7,8,9,10,11,12,13,14,15,16,17,18,19,20,21,22,23,24,25},{"0","50","48","46","44","42","40","38","36","34","32","30","28","26","24","22","20","18","16","14","12","10","8","6","4","2"})</f>
        <v>0</v>
      </c>
      <c r="DM24" s="61">
        <f t="shared" si="47"/>
        <v>0</v>
      </c>
    </row>
    <row r="25" spans="1:117" s="46" customFormat="1" ht="33.75" customHeight="1" x14ac:dyDescent="0.25">
      <c r="A25" s="177"/>
      <c r="B25" s="47">
        <v>23</v>
      </c>
      <c r="C25" s="311"/>
      <c r="D25" s="312"/>
      <c r="E25" s="309"/>
      <c r="F25" s="310"/>
      <c r="G25" s="210"/>
      <c r="H25" s="211"/>
      <c r="I25" s="210"/>
      <c r="J25" s="212"/>
      <c r="K25" s="189" t="s">
        <v>39</v>
      </c>
      <c r="L25" s="52"/>
      <c r="M25" s="52"/>
      <c r="N25" s="53"/>
      <c r="O25" s="53"/>
      <c r="P25" s="52"/>
      <c r="Q25" s="55">
        <f t="shared" si="12"/>
        <v>0</v>
      </c>
      <c r="R25" s="55" t="str">
        <f>LOOKUP(Q25,{0,1,2,3,4,5,6,7,8,9,10,11,12,13,14,15,16,17,18,19,20,21,22,23,24,25},{"0","50","48","46","44","42","40","38","36","34","32","30","28","26","24","22","20","18","16","14","12","10","8","6","4","2"})</f>
        <v>0</v>
      </c>
      <c r="S25" s="56">
        <f t="shared" si="36"/>
        <v>0</v>
      </c>
      <c r="T25" s="57"/>
      <c r="U25" s="75"/>
      <c r="V25" s="74"/>
      <c r="W25" s="47"/>
      <c r="X25" s="47"/>
      <c r="Y25" s="75"/>
      <c r="Z25" s="59">
        <f t="shared" si="13"/>
        <v>0</v>
      </c>
      <c r="AA25" s="59" t="str">
        <f>LOOKUP(Z25,{0,1,2,3,4,5,6,7,8,9,10,11,12,13,14,15,16,17,18,19,20,21,22,23,24,25},{"0","50","48","46","44","42","40","38","36","34","32","30","28","26","24","22","20","18","16","14","12","10","8","6","4","2"})</f>
        <v>0</v>
      </c>
      <c r="AB25" s="60">
        <f t="shared" si="37"/>
        <v>0</v>
      </c>
      <c r="AC25" s="72" t="s">
        <v>39</v>
      </c>
      <c r="AD25" s="52"/>
      <c r="AE25" s="53"/>
      <c r="AF25" s="53"/>
      <c r="AG25" s="53"/>
      <c r="AH25" s="52"/>
      <c r="AI25" s="55">
        <f t="shared" si="14"/>
        <v>0</v>
      </c>
      <c r="AJ25" s="55" t="str">
        <f>LOOKUP(AI25,{0,1,2,3,4,5,6,7,8,9,10,11,12,13,14,15,16,17,18,19,20,21,22,23,24,25},{"0","50","48","46","44","42","40","38","36","34","32","30","28","26","24","22","20","18","16","14","12","10","8","6","4","2"})</f>
        <v>0</v>
      </c>
      <c r="AK25" s="56">
        <f t="shared" si="38"/>
        <v>0</v>
      </c>
      <c r="AL25" s="57"/>
      <c r="AM25" s="75"/>
      <c r="AN25" s="61"/>
      <c r="AO25" s="47"/>
      <c r="AP25" s="47"/>
      <c r="AQ25" s="75"/>
      <c r="AR25" s="59">
        <f t="shared" si="15"/>
        <v>0</v>
      </c>
      <c r="AS25" s="59" t="str">
        <f>LOOKUP(AR25,{0,1,2,3,4,5,6,7,8,9,10,11,12,13,14,15,16,17,18,19,20,21,22,23,24,25},{"0","50","48","46","44","42","40","38","36","34","32","30","28","26","24","22","20","18","16","14","12","10","8","6","4","2"})</f>
        <v>0</v>
      </c>
      <c r="AT25" s="60">
        <f t="shared" si="39"/>
        <v>0</v>
      </c>
      <c r="AU25" s="50"/>
      <c r="AV25" s="52"/>
      <c r="AW25" s="53"/>
      <c r="AX25" s="53"/>
      <c r="AY25" s="53"/>
      <c r="AZ25" s="52"/>
      <c r="BA25" s="55">
        <f t="shared" si="16"/>
        <v>0</v>
      </c>
      <c r="BB25" s="55" t="str">
        <f>LOOKUP(BA25,{0,1,2,3,4,5,6,7,8,9,10,11,12,13,14,15,16,17,18,19,20,21,22,23,24,25},{"0","50","48","46","44","42","40","38","36","34","32","30","28","26","24","22","20","18","16","14","12","10","8","6","4","2"})</f>
        <v>0</v>
      </c>
      <c r="BC25" s="56">
        <f t="shared" si="40"/>
        <v>0</v>
      </c>
      <c r="BD25" s="57"/>
      <c r="BE25" s="77"/>
      <c r="BF25" s="61"/>
      <c r="BG25" s="47"/>
      <c r="BH25" s="47"/>
      <c r="BI25" s="75"/>
      <c r="BJ25" s="59">
        <f t="shared" si="17"/>
        <v>0</v>
      </c>
      <c r="BK25" s="59" t="str">
        <f>LOOKUP(BJ25,{0,1,2,3,4,5,6,7,8,9,10,11,12,13,14,15,16,17,18,19,20,21,22,23,24,25},{"0","50","48","46","44","42","40","38","36","34","32","30","28","26","24","22","20","18","16","14","12","10","8","6","4","2"})</f>
        <v>0</v>
      </c>
      <c r="BL25" s="60">
        <f t="shared" si="41"/>
        <v>0</v>
      </c>
      <c r="BM25" s="50"/>
      <c r="BN25" s="52"/>
      <c r="BO25" s="53"/>
      <c r="BP25" s="53"/>
      <c r="BQ25" s="63"/>
      <c r="BR25" s="52"/>
      <c r="BS25" s="55">
        <f t="shared" si="18"/>
        <v>0</v>
      </c>
      <c r="BT25" s="55" t="str">
        <f>LOOKUP(BS25,{0,1,2,3,4,5,6,7,8,9,10,11,12,13,14,15,16,17,18,19,20,21,22,23,24,25},{"0","50","48","46","44","42","40","38","36","34","32","30","28","26","24","22","20","18","16","14","12","10","8","6","4","2"})</f>
        <v>0</v>
      </c>
      <c r="BU25" s="56">
        <f t="shared" si="42"/>
        <v>0</v>
      </c>
      <c r="BV25" s="57"/>
      <c r="BW25" s="75"/>
      <c r="BX25" s="47"/>
      <c r="BY25" s="47"/>
      <c r="BZ25" s="75"/>
      <c r="CA25" s="59">
        <f t="shared" si="19"/>
        <v>0</v>
      </c>
      <c r="CB25" s="59" t="str">
        <f>LOOKUP(CA25,{0,1,2,3,4,5,6,7,8,9,10,11,12,13,14,15,16,17,18,19,20,21,22,23,24,25},{"0","50","48","46","44","42","40","38","36","34","32","30","28","26","24","22","20","18","16","14","12","10","8","6","4","2"})</f>
        <v>0</v>
      </c>
      <c r="CC25" s="60">
        <f t="shared" si="43"/>
        <v>0</v>
      </c>
      <c r="CD25" s="50"/>
      <c r="CE25" s="52"/>
      <c r="CF25" s="53"/>
      <c r="CG25" s="53"/>
      <c r="CH25" s="53"/>
      <c r="CI25" s="52"/>
      <c r="CJ25" s="55">
        <f t="shared" si="20"/>
        <v>0</v>
      </c>
      <c r="CK25" s="55" t="str">
        <f>LOOKUP(CJ25,{0,1,2,3,4,5,6,7,8,9,10,11,12,13,14,15,16,17,18,19,20,21,22,23,24,25},{"0","50","48","46","44","42","40","38","36","34","32","30","28","26","24","22","20","18","16","14","12","10","8","6","4","2"})</f>
        <v>0</v>
      </c>
      <c r="CL25" s="53">
        <f t="shared" si="44"/>
        <v>0</v>
      </c>
      <c r="CM25" s="57"/>
      <c r="CN25" s="75"/>
      <c r="CO25" s="47"/>
      <c r="CP25" s="47"/>
      <c r="CQ25" s="47"/>
      <c r="CR25" s="75"/>
      <c r="CS25" s="59">
        <f t="shared" si="21"/>
        <v>0</v>
      </c>
      <c r="CT25" s="59" t="str">
        <f>LOOKUP(CS25,{0,1,2,3,4,5,6,7,8,9,10,11,12,13,14,15,16,17,18,19,20,21,22,23,24,25},{"0","50","48","46","44","42","40","38","36","34","32","30","28","26","24","22","20","18","16","14","12","10","8","6","4","2"})</f>
        <v>0</v>
      </c>
      <c r="CU25" s="47">
        <f t="shared" si="45"/>
        <v>0</v>
      </c>
      <c r="CV25" s="65"/>
      <c r="CW25" s="76"/>
      <c r="CX25" s="67"/>
      <c r="CY25" s="67"/>
      <c r="CZ25" s="67"/>
      <c r="DA25" s="76"/>
      <c r="DB25" s="68">
        <f t="shared" si="22"/>
        <v>0</v>
      </c>
      <c r="DC25" s="68" t="str">
        <f>LOOKUP(DB25,{0,1,2,3,4,5,6,7,8,9,10,11,12,13,14,15,16,17,18,19,20,21,22,23,24,25},{"0","50","48","46","44","42","40","38","36","34","32","30","28","26","24","22","20","18","16","14","12","10","8","6","4","2"})</f>
        <v>0</v>
      </c>
      <c r="DD25" s="67">
        <f t="shared" si="46"/>
        <v>0</v>
      </c>
      <c r="DE25" s="69"/>
      <c r="DF25" s="77"/>
      <c r="DG25" s="61"/>
      <c r="DH25" s="61"/>
      <c r="DI25" s="61"/>
      <c r="DJ25" s="77"/>
      <c r="DK25" s="70">
        <f t="shared" si="23"/>
        <v>0</v>
      </c>
      <c r="DL25" s="70" t="str">
        <f>LOOKUP(DK25,{0,1,2,3,4,5,6,7,8,9,10,11,12,13,14,15,16,17,18,19,20,21,22,23,24,25},{"0","50","48","46","44","42","40","38","36","34","32","30","28","26","24","22","20","18","16","14","12","10","8","6","4","2"})</f>
        <v>0</v>
      </c>
      <c r="DM25" s="61">
        <f t="shared" si="47"/>
        <v>0</v>
      </c>
    </row>
    <row r="26" spans="1:117" s="46" customFormat="1" ht="33.75" customHeight="1" x14ac:dyDescent="0.25">
      <c r="A26" s="177"/>
      <c r="B26" s="47">
        <v>24</v>
      </c>
      <c r="C26" s="311"/>
      <c r="D26" s="312"/>
      <c r="E26" s="309"/>
      <c r="F26" s="310"/>
      <c r="G26" s="210"/>
      <c r="H26" s="211"/>
      <c r="I26" s="210"/>
      <c r="J26" s="212"/>
      <c r="K26" s="189" t="s">
        <v>39</v>
      </c>
      <c r="L26" s="52"/>
      <c r="M26" s="52"/>
      <c r="N26" s="53"/>
      <c r="O26" s="53"/>
      <c r="P26" s="52"/>
      <c r="Q26" s="55">
        <f t="shared" si="12"/>
        <v>0</v>
      </c>
      <c r="R26" s="55" t="str">
        <f>LOOKUP(Q26,{0,1,2,3,4,5,6,7,8,9,10,11,12,13,14,15,16,17,18,19,20,21,22,23,24,25},{"0","50","48","46","44","42","40","38","36","34","32","30","28","26","24","22","20","18","16","14","12","10","8","6","4","2"})</f>
        <v>0</v>
      </c>
      <c r="S26" s="56">
        <f t="shared" si="36"/>
        <v>0</v>
      </c>
      <c r="T26" s="57"/>
      <c r="U26" s="75"/>
      <c r="V26" s="74"/>
      <c r="W26" s="47"/>
      <c r="X26" s="47"/>
      <c r="Y26" s="75"/>
      <c r="Z26" s="59">
        <f t="shared" si="13"/>
        <v>0</v>
      </c>
      <c r="AA26" s="59" t="str">
        <f>LOOKUP(Z26,{0,1,2,3,4,5,6,7,8,9,10,11,12,13,14,15,16,17,18,19,20,21,22,23,24,25},{"0","50","48","46","44","42","40","38","36","34","32","30","28","26","24","22","20","18","16","14","12","10","8","6","4","2"})</f>
        <v>0</v>
      </c>
      <c r="AB26" s="60">
        <f t="shared" si="37"/>
        <v>0</v>
      </c>
      <c r="AC26" s="72" t="s">
        <v>39</v>
      </c>
      <c r="AD26" s="52"/>
      <c r="AE26" s="53"/>
      <c r="AF26" s="53"/>
      <c r="AG26" s="53"/>
      <c r="AH26" s="52"/>
      <c r="AI26" s="55">
        <f t="shared" si="14"/>
        <v>0</v>
      </c>
      <c r="AJ26" s="55" t="str">
        <f>LOOKUP(AI26,{0,1,2,3,4,5,6,7,8,9,10,11,12,13,14,15,16,17,18,19,20,21,22,23,24,25},{"0","50","48","46","44","42","40","38","36","34","32","30","28","26","24","22","20","18","16","14","12","10","8","6","4","2"})</f>
        <v>0</v>
      </c>
      <c r="AK26" s="56">
        <f t="shared" si="38"/>
        <v>0</v>
      </c>
      <c r="AL26" s="57"/>
      <c r="AM26" s="75"/>
      <c r="AN26" s="61"/>
      <c r="AO26" s="47"/>
      <c r="AP26" s="47"/>
      <c r="AQ26" s="75"/>
      <c r="AR26" s="59">
        <f t="shared" si="15"/>
        <v>0</v>
      </c>
      <c r="AS26" s="59" t="str">
        <f>LOOKUP(AR26,{0,1,2,3,4,5,6,7,8,9,10,11,12,13,14,15,16,17,18,19,20,21,22,23,24,25},{"0","50","48","46","44","42","40","38","36","34","32","30","28","26","24","22","20","18","16","14","12","10","8","6","4","2"})</f>
        <v>0</v>
      </c>
      <c r="AT26" s="60">
        <f t="shared" si="39"/>
        <v>0</v>
      </c>
      <c r="AU26" s="50"/>
      <c r="AV26" s="52"/>
      <c r="AW26" s="53"/>
      <c r="AX26" s="53"/>
      <c r="AY26" s="53"/>
      <c r="AZ26" s="52"/>
      <c r="BA26" s="55">
        <f t="shared" si="16"/>
        <v>0</v>
      </c>
      <c r="BB26" s="55" t="str">
        <f>LOOKUP(BA26,{0,1,2,3,4,5,6,7,8,9,10,11,12,13,14,15,16,17,18,19,20,21,22,23,24,25},{"0","50","48","46","44","42","40","38","36","34","32","30","28","26","24","22","20","18","16","14","12","10","8","6","4","2"})</f>
        <v>0</v>
      </c>
      <c r="BC26" s="56">
        <f t="shared" si="40"/>
        <v>0</v>
      </c>
      <c r="BD26" s="57"/>
      <c r="BE26" s="77"/>
      <c r="BF26" s="61"/>
      <c r="BG26" s="47"/>
      <c r="BH26" s="47"/>
      <c r="BI26" s="75"/>
      <c r="BJ26" s="59">
        <f t="shared" si="17"/>
        <v>0</v>
      </c>
      <c r="BK26" s="59" t="str">
        <f>LOOKUP(BJ26,{0,1,2,3,4,5,6,7,8,9,10,11,12,13,14,15,16,17,18,19,20,21,22,23,24,25},{"0","50","48","46","44","42","40","38","36","34","32","30","28","26","24","22","20","18","16","14","12","10","8","6","4","2"})</f>
        <v>0</v>
      </c>
      <c r="BL26" s="60">
        <f t="shared" si="41"/>
        <v>0</v>
      </c>
      <c r="BM26" s="50"/>
      <c r="BN26" s="52"/>
      <c r="BO26" s="53"/>
      <c r="BP26" s="53"/>
      <c r="BQ26" s="63"/>
      <c r="BR26" s="52"/>
      <c r="BS26" s="55">
        <f t="shared" si="18"/>
        <v>0</v>
      </c>
      <c r="BT26" s="55" t="str">
        <f>LOOKUP(BS26,{0,1,2,3,4,5,6,7,8,9,10,11,12,13,14,15,16,17,18,19,20,21,22,23,24,25},{"0","50","48","46","44","42","40","38","36","34","32","30","28","26","24","22","20","18","16","14","12","10","8","6","4","2"})</f>
        <v>0</v>
      </c>
      <c r="BU26" s="56">
        <f t="shared" si="42"/>
        <v>0</v>
      </c>
      <c r="BV26" s="57"/>
      <c r="BW26" s="75"/>
      <c r="BX26" s="47"/>
      <c r="BY26" s="47"/>
      <c r="BZ26" s="75"/>
      <c r="CA26" s="59">
        <f t="shared" si="19"/>
        <v>0</v>
      </c>
      <c r="CB26" s="59" t="str">
        <f>LOOKUP(CA26,{0,1,2,3,4,5,6,7,8,9,10,11,12,13,14,15,16,17,18,19,20,21,22,23,24,25},{"0","50","48","46","44","42","40","38","36","34","32","30","28","26","24","22","20","18","16","14","12","10","8","6","4","2"})</f>
        <v>0</v>
      </c>
      <c r="CC26" s="60">
        <f t="shared" si="43"/>
        <v>0</v>
      </c>
      <c r="CD26" s="50"/>
      <c r="CE26" s="52"/>
      <c r="CF26" s="53"/>
      <c r="CG26" s="53"/>
      <c r="CH26" s="53"/>
      <c r="CI26" s="52"/>
      <c r="CJ26" s="55">
        <f t="shared" si="20"/>
        <v>0</v>
      </c>
      <c r="CK26" s="55" t="str">
        <f>LOOKUP(CJ26,{0,1,2,3,4,5,6,7,8,9,10,11,12,13,14,15,16,17,18,19,20,21,22,23,24,25},{"0","50","48","46","44","42","40","38","36","34","32","30","28","26","24","22","20","18","16","14","12","10","8","6","4","2"})</f>
        <v>0</v>
      </c>
      <c r="CL26" s="53">
        <f t="shared" si="44"/>
        <v>0</v>
      </c>
      <c r="CM26" s="57"/>
      <c r="CN26" s="75"/>
      <c r="CO26" s="47"/>
      <c r="CP26" s="47"/>
      <c r="CQ26" s="47"/>
      <c r="CR26" s="75"/>
      <c r="CS26" s="59">
        <f t="shared" si="21"/>
        <v>0</v>
      </c>
      <c r="CT26" s="59" t="str">
        <f>LOOKUP(CS26,{0,1,2,3,4,5,6,7,8,9,10,11,12,13,14,15,16,17,18,19,20,21,22,23,24,25},{"0","50","48","46","44","42","40","38","36","34","32","30","28","26","24","22","20","18","16","14","12","10","8","6","4","2"})</f>
        <v>0</v>
      </c>
      <c r="CU26" s="47">
        <f t="shared" si="45"/>
        <v>0</v>
      </c>
      <c r="CV26" s="65"/>
      <c r="CW26" s="76"/>
      <c r="CX26" s="67"/>
      <c r="CY26" s="67"/>
      <c r="CZ26" s="67"/>
      <c r="DA26" s="76"/>
      <c r="DB26" s="68">
        <f t="shared" si="22"/>
        <v>0</v>
      </c>
      <c r="DC26" s="68" t="str">
        <f>LOOKUP(DB26,{0,1,2,3,4,5,6,7,8,9,10,11,12,13,14,15,16,17,18,19,20,21,22,23,24,25},{"0","50","48","46","44","42","40","38","36","34","32","30","28","26","24","22","20","18","16","14","12","10","8","6","4","2"})</f>
        <v>0</v>
      </c>
      <c r="DD26" s="67">
        <f t="shared" si="46"/>
        <v>0</v>
      </c>
      <c r="DE26" s="69"/>
      <c r="DF26" s="77"/>
      <c r="DG26" s="61"/>
      <c r="DH26" s="61"/>
      <c r="DI26" s="61"/>
      <c r="DJ26" s="77"/>
      <c r="DK26" s="70">
        <f t="shared" si="23"/>
        <v>0</v>
      </c>
      <c r="DL26" s="70" t="str">
        <f>LOOKUP(DK26,{0,1,2,3,4,5,6,7,8,9,10,11,12,13,14,15,16,17,18,19,20,21,22,23,24,25},{"0","50","48","46","44","42","40","38","36","34","32","30","28","26","24","22","20","18","16","14","12","10","8","6","4","2"})</f>
        <v>0</v>
      </c>
      <c r="DM26" s="61">
        <f t="shared" si="47"/>
        <v>0</v>
      </c>
    </row>
    <row r="27" spans="1:117" s="46" customFormat="1" ht="33.75" customHeight="1" x14ac:dyDescent="0.25">
      <c r="A27" s="177"/>
      <c r="B27" s="47">
        <v>25</v>
      </c>
      <c r="C27" s="311"/>
      <c r="D27" s="312"/>
      <c r="E27" s="309"/>
      <c r="F27" s="310"/>
      <c r="G27" s="210"/>
      <c r="H27" s="211"/>
      <c r="I27" s="210"/>
      <c r="J27" s="212"/>
      <c r="K27" s="189" t="s">
        <v>39</v>
      </c>
      <c r="L27" s="52"/>
      <c r="M27" s="52"/>
      <c r="N27" s="53"/>
      <c r="O27" s="53"/>
      <c r="P27" s="52"/>
      <c r="Q27" s="55">
        <f>IF(($P$3:$P$27)&gt;0,RANK(P27,$P$3:$P$27),0)</f>
        <v>0</v>
      </c>
      <c r="R27" s="55" t="str">
        <f>LOOKUP(Q27,{0,1,2,3,4,5,6,7,8,9,10,11,12,13,14,15,16,17,18,19,20,21,22,23,24,25},{"0","50","48","46","44","42","40","38","36","34","32","30","28","26","24","22","20","18","16","14","12","10","8","6","4","2"})</f>
        <v>0</v>
      </c>
      <c r="S27" s="56">
        <f t="shared" si="36"/>
        <v>0</v>
      </c>
      <c r="T27" s="57"/>
      <c r="U27" s="75"/>
      <c r="V27" s="74"/>
      <c r="W27" s="47"/>
      <c r="X27" s="47"/>
      <c r="Y27" s="75"/>
      <c r="Z27" s="59">
        <f t="shared" si="13"/>
        <v>0</v>
      </c>
      <c r="AA27" s="59" t="str">
        <f>LOOKUP(Z27,{0,1,2,3,4,5,6,7,8,9,10,11,12,13,14,15,16,17,18,19,20,21,22,23,24,25},{"0","50","48","46","44","42","40","38","36","34","32","30","28","26","24","22","20","18","16","14","12","10","8","6","4","2"})</f>
        <v>0</v>
      </c>
      <c r="AB27" s="60">
        <f t="shared" si="37"/>
        <v>0</v>
      </c>
      <c r="AC27" s="72" t="s">
        <v>39</v>
      </c>
      <c r="AD27" s="52"/>
      <c r="AE27" s="53"/>
      <c r="AF27" s="53"/>
      <c r="AG27" s="53"/>
      <c r="AH27" s="52"/>
      <c r="AI27" s="55">
        <f t="shared" si="14"/>
        <v>0</v>
      </c>
      <c r="AJ27" s="55" t="str">
        <f>LOOKUP(AI27,{0,1,2,3,4,5,6,7,8,9,10,11,12,13,14,15,16,17,18,19,20,21,22,23,24,25},{"0","50","48","46","44","42","40","38","36","34","32","30","28","26","24","22","20","18","16","14","12","10","8","6","4","2"})</f>
        <v>0</v>
      </c>
      <c r="AK27" s="56">
        <f t="shared" si="38"/>
        <v>0</v>
      </c>
      <c r="AL27" s="57"/>
      <c r="AM27" s="75"/>
      <c r="AN27" s="61"/>
      <c r="AO27" s="47"/>
      <c r="AP27" s="47"/>
      <c r="AQ27" s="75"/>
      <c r="AR27" s="59">
        <f t="shared" si="15"/>
        <v>0</v>
      </c>
      <c r="AS27" s="59" t="str">
        <f>LOOKUP(AR27,{0,1,2,3,4,5,6,7,8,9,10,11,12,13,14,15,16,17,18,19,20,21,22,23,24,25},{"0","50","48","46","44","42","40","38","36","34","32","30","28","26","24","22","20","18","16","14","12","10","8","6","4","2"})</f>
        <v>0</v>
      </c>
      <c r="AT27" s="60">
        <f t="shared" si="39"/>
        <v>0</v>
      </c>
      <c r="AU27" s="50"/>
      <c r="AV27" s="52"/>
      <c r="AW27" s="53"/>
      <c r="AX27" s="53"/>
      <c r="AY27" s="53"/>
      <c r="AZ27" s="52"/>
      <c r="BA27" s="55">
        <f t="shared" si="16"/>
        <v>0</v>
      </c>
      <c r="BB27" s="55" t="str">
        <f>LOOKUP(BA27,{0,1,2,3,4,5,6,7,8,9,10,11,12,13,14,15,16,17,18,19,20,21,22,23,24,25},{"0","50","48","46","44","42","40","38","36","34","32","30","28","26","24","22","20","18","16","14","12","10","8","6","4","2"})</f>
        <v>0</v>
      </c>
      <c r="BC27" s="56">
        <f t="shared" si="40"/>
        <v>0</v>
      </c>
      <c r="BD27" s="57"/>
      <c r="BE27" s="77"/>
      <c r="BF27" s="61"/>
      <c r="BG27" s="47"/>
      <c r="BH27" s="47"/>
      <c r="BI27" s="75"/>
      <c r="BJ27" s="59">
        <f t="shared" si="17"/>
        <v>0</v>
      </c>
      <c r="BK27" s="59" t="str">
        <f>LOOKUP(BJ27,{0,1,2,3,4,5,6,7,8,9,10,11,12,13,14,15,16,17,18,19,20,21,22,23,24,25},{"0","50","48","46","44","42","40","38","36","34","32","30","28","26","24","22","20","18","16","14","12","10","8","6","4","2"})</f>
        <v>0</v>
      </c>
      <c r="BL27" s="60">
        <f t="shared" si="41"/>
        <v>0</v>
      </c>
      <c r="BM27" s="50"/>
      <c r="BN27" s="52"/>
      <c r="BO27" s="53"/>
      <c r="BP27" s="53"/>
      <c r="BQ27" s="63"/>
      <c r="BR27" s="52"/>
      <c r="BS27" s="55">
        <f t="shared" si="18"/>
        <v>0</v>
      </c>
      <c r="BT27" s="55" t="str">
        <f>LOOKUP(BS27,{0,1,2,3,4,5,6,7,8,9,10,11,12,13,14,15,16,17,18,19,20,21,22,23,24,25},{"0","50","48","46","44","42","40","38","36","34","32","30","28","26","24","22","20","18","16","14","12","10","8","6","4","2"})</f>
        <v>0</v>
      </c>
      <c r="BU27" s="56">
        <f t="shared" si="42"/>
        <v>0</v>
      </c>
      <c r="BV27" s="57"/>
      <c r="BW27" s="75"/>
      <c r="BX27" s="47"/>
      <c r="BY27" s="47"/>
      <c r="BZ27" s="75"/>
      <c r="CA27" s="59">
        <f t="shared" si="19"/>
        <v>0</v>
      </c>
      <c r="CB27" s="59" t="str">
        <f>LOOKUP(CA27,{0,1,2,3,4,5,6,7,8,9,10,11,12,13,14,15,16,17,18,19,20,21,22,23,24,25},{"0","50","48","46","44","42","40","38","36","34","32","30","28","26","24","22","20","18","16","14","12","10","8","6","4","2"})</f>
        <v>0</v>
      </c>
      <c r="CC27" s="60">
        <f t="shared" si="43"/>
        <v>0</v>
      </c>
      <c r="CD27" s="50"/>
      <c r="CE27" s="52"/>
      <c r="CF27" s="53"/>
      <c r="CG27" s="53"/>
      <c r="CH27" s="53"/>
      <c r="CI27" s="52"/>
      <c r="CJ27" s="55">
        <f t="shared" si="20"/>
        <v>0</v>
      </c>
      <c r="CK27" s="55" t="str">
        <f>LOOKUP(CJ27,{0,1,2,3,4,5,6,7,8,9,10,11,12,13,14,15,16,17,18,19,20,21,22,23,24,25},{"0","50","48","46","44","42","40","38","36","34","32","30","28","26","24","22","20","18","16","14","12","10","8","6","4","2"})</f>
        <v>0</v>
      </c>
      <c r="CL27" s="53">
        <f t="shared" si="44"/>
        <v>0</v>
      </c>
      <c r="CM27" s="57"/>
      <c r="CN27" s="75"/>
      <c r="CO27" s="47"/>
      <c r="CP27" s="47"/>
      <c r="CQ27" s="47"/>
      <c r="CR27" s="75"/>
      <c r="CS27" s="59">
        <f t="shared" si="21"/>
        <v>0</v>
      </c>
      <c r="CT27" s="59" t="str">
        <f>LOOKUP(CS27,{0,1,2,3,4,5,6,7,8,9,10,11,12,13,14,15,16,17,18,19,20,21,22,23,24,25},{"0","50","48","46","44","42","40","38","36","34","32","30","28","26","24","22","20","18","16","14","12","10","8","6","4","2"})</f>
        <v>0</v>
      </c>
      <c r="CU27" s="47">
        <f t="shared" si="45"/>
        <v>0</v>
      </c>
      <c r="CV27" s="65"/>
      <c r="CW27" s="76"/>
      <c r="CX27" s="67"/>
      <c r="CY27" s="67"/>
      <c r="CZ27" s="67"/>
      <c r="DA27" s="76"/>
      <c r="DB27" s="68">
        <f t="shared" si="22"/>
        <v>0</v>
      </c>
      <c r="DC27" s="68" t="str">
        <f>LOOKUP(DB27,{0,1,2,3,4,5,6,7,8,9,10,11,12,13,14,15,16,17,18,19,20,21,22,23,24,25},{"0","50","48","46","44","42","40","38","36","34","32","30","28","26","24","22","20","18","16","14","12","10","8","6","4","2"})</f>
        <v>0</v>
      </c>
      <c r="DD27" s="67">
        <f t="shared" si="46"/>
        <v>0</v>
      </c>
      <c r="DE27" s="69"/>
      <c r="DF27" s="77"/>
      <c r="DG27" s="61"/>
      <c r="DH27" s="61"/>
      <c r="DI27" s="61"/>
      <c r="DJ27" s="77"/>
      <c r="DK27" s="70">
        <f t="shared" si="23"/>
        <v>0</v>
      </c>
      <c r="DL27" s="70" t="str">
        <f>LOOKUP(DK27,{0,1,2,3,4,5,6,7,8,9,10,11,12,13,14,15,16,17,18,19,20,21,22,23,24,25},{"0","50","48","46","44","42","40","38","36","34","32","30","28","26","24","22","20","18","16","14","12","10","8","6","4","2"})</f>
        <v>0</v>
      </c>
      <c r="DM27" s="61">
        <f t="shared" si="47"/>
        <v>0</v>
      </c>
    </row>
    <row r="28" spans="1:117" s="46" customFormat="1" ht="35.1" customHeight="1" x14ac:dyDescent="0.25">
      <c r="A28" s="177"/>
      <c r="B28" s="47"/>
      <c r="C28" s="170"/>
      <c r="D28" s="171"/>
      <c r="E28" s="170"/>
      <c r="F28" s="170"/>
      <c r="G28" s="210"/>
      <c r="H28" s="211"/>
      <c r="I28" s="210"/>
      <c r="J28" s="212"/>
      <c r="K28" s="189"/>
      <c r="L28" s="52"/>
      <c r="M28" s="52"/>
      <c r="N28" s="53"/>
      <c r="O28" s="53"/>
      <c r="P28" s="52"/>
      <c r="Q28" s="55"/>
      <c r="R28" s="55"/>
      <c r="S28" s="56"/>
      <c r="T28" s="57"/>
      <c r="U28" s="75"/>
      <c r="V28" s="74"/>
      <c r="W28" s="47"/>
      <c r="X28" s="47"/>
      <c r="Y28" s="75"/>
      <c r="Z28" s="59"/>
      <c r="AA28" s="59"/>
      <c r="AB28" s="60"/>
      <c r="AC28" s="50"/>
      <c r="AD28" s="52"/>
      <c r="AE28" s="53"/>
      <c r="AF28" s="53"/>
      <c r="AG28" s="53"/>
      <c r="AH28" s="52"/>
      <c r="AI28" s="55"/>
      <c r="AJ28" s="55"/>
      <c r="AK28" s="56"/>
      <c r="AL28" s="57"/>
      <c r="AM28" s="75"/>
      <c r="AN28" s="61"/>
      <c r="AO28" s="47"/>
      <c r="AP28" s="47"/>
      <c r="AQ28" s="75"/>
      <c r="AR28" s="59"/>
      <c r="AS28" s="59"/>
      <c r="AT28" s="60"/>
      <c r="AU28" s="50"/>
      <c r="AV28" s="52"/>
      <c r="AW28" s="53"/>
      <c r="AX28" s="53"/>
      <c r="AY28" s="53"/>
      <c r="AZ28" s="52"/>
      <c r="BA28" s="55"/>
      <c r="BB28" s="55"/>
      <c r="BC28" s="56"/>
      <c r="BD28" s="57"/>
      <c r="BE28" s="75"/>
      <c r="BF28" s="61"/>
      <c r="BG28" s="47"/>
      <c r="BH28" s="47"/>
      <c r="BI28" s="75"/>
      <c r="BJ28" s="59"/>
      <c r="BK28" s="59"/>
      <c r="BL28" s="60"/>
      <c r="BM28" s="50"/>
      <c r="BN28" s="52"/>
      <c r="BO28" s="53"/>
      <c r="BP28" s="53"/>
      <c r="BQ28" s="63"/>
      <c r="BR28" s="52"/>
      <c r="BS28" s="55"/>
      <c r="BT28" s="55"/>
      <c r="BU28" s="56"/>
      <c r="BV28" s="57"/>
      <c r="BW28" s="64"/>
      <c r="BX28" s="47"/>
      <c r="BY28" s="47"/>
      <c r="BZ28" s="75"/>
      <c r="CA28" s="59"/>
      <c r="CB28" s="59"/>
      <c r="CC28" s="60"/>
      <c r="CD28" s="50"/>
      <c r="CE28" s="52"/>
      <c r="CF28" s="53"/>
      <c r="CG28" s="53"/>
      <c r="CH28" s="53"/>
      <c r="CI28" s="52"/>
      <c r="CJ28" s="55"/>
      <c r="CK28" s="55"/>
      <c r="CL28" s="53"/>
      <c r="CM28" s="57"/>
      <c r="CN28" s="75"/>
      <c r="CO28" s="47"/>
      <c r="CP28" s="47"/>
      <c r="CQ28" s="47"/>
      <c r="CR28" s="75"/>
      <c r="CS28" s="59"/>
      <c r="CT28" s="59"/>
      <c r="CU28" s="47"/>
      <c r="CV28" s="65"/>
      <c r="CW28" s="76"/>
      <c r="CX28" s="67"/>
      <c r="CY28" s="67"/>
      <c r="CZ28" s="67"/>
      <c r="DA28" s="76"/>
      <c r="DB28" s="68"/>
      <c r="DC28" s="68"/>
      <c r="DD28" s="67"/>
      <c r="DE28" s="69"/>
      <c r="DF28" s="77"/>
      <c r="DG28" s="61"/>
      <c r="DH28" s="61"/>
      <c r="DI28" s="61"/>
      <c r="DJ28" s="77"/>
      <c r="DK28" s="70"/>
      <c r="DL28" s="70"/>
      <c r="DM28" s="61"/>
    </row>
    <row r="29" spans="1:117" s="78" customFormat="1" ht="18" customHeight="1" x14ac:dyDescent="0.2">
      <c r="A29" s="104"/>
      <c r="B29" s="79"/>
      <c r="C29" s="213"/>
      <c r="D29" s="102"/>
      <c r="E29" s="213"/>
      <c r="F29" s="102" t="s">
        <v>4</v>
      </c>
      <c r="G29" s="93">
        <f>SUM(O29,X29,AG29,AP29,AY29,BH29,BQ29,BY29,CH29)</f>
        <v>55</v>
      </c>
      <c r="H29" s="103">
        <f>SUM(P29,Y29,AH29,AQ29,AZ29,BI29,BR29,BZ29,CI29)</f>
        <v>137.69999999999999</v>
      </c>
      <c r="I29" s="103"/>
      <c r="J29" s="214"/>
      <c r="K29" s="191"/>
      <c r="L29" s="84"/>
      <c r="M29" s="84"/>
      <c r="N29" s="85"/>
      <c r="O29" s="85">
        <f>SUM(O3:O27)</f>
        <v>55</v>
      </c>
      <c r="P29" s="86">
        <f>SUM(P3:P25)</f>
        <v>137.69999999999999</v>
      </c>
      <c r="Q29" s="86"/>
      <c r="R29" s="86"/>
      <c r="S29" s="87"/>
      <c r="T29" s="88"/>
      <c r="U29" s="79"/>
      <c r="V29" s="89"/>
      <c r="W29" s="90"/>
      <c r="X29" s="90">
        <f>SUM(X3:X27)</f>
        <v>0</v>
      </c>
      <c r="Y29" s="91">
        <f>SUM(Y3:Y27)</f>
        <v>0</v>
      </c>
      <c r="Z29" s="91"/>
      <c r="AA29" s="91"/>
      <c r="AB29" s="92"/>
      <c r="AC29" s="83"/>
      <c r="AD29" s="84"/>
      <c r="AE29" s="85"/>
      <c r="AF29" s="85"/>
      <c r="AG29" s="85">
        <f>SUM(AG3:AG27)</f>
        <v>0</v>
      </c>
      <c r="AH29" s="86">
        <f>SUM(AH3:AH25)</f>
        <v>0</v>
      </c>
      <c r="AI29" s="86"/>
      <c r="AJ29" s="86"/>
      <c r="AK29" s="87"/>
      <c r="AL29" s="88"/>
      <c r="AM29" s="79"/>
      <c r="AN29" s="93"/>
      <c r="AO29" s="90"/>
      <c r="AP29" s="90">
        <f>SUM(AP3:AP27)</f>
        <v>0</v>
      </c>
      <c r="AQ29" s="91">
        <f>SUM(AQ3:AQ27)</f>
        <v>0</v>
      </c>
      <c r="AR29" s="91"/>
      <c r="AS29" s="91"/>
      <c r="AT29" s="92"/>
      <c r="AU29" s="83"/>
      <c r="AV29" s="84"/>
      <c r="AW29" s="85"/>
      <c r="AX29" s="85"/>
      <c r="AY29" s="85">
        <f>SUM(AY3:AY25)</f>
        <v>0</v>
      </c>
      <c r="AZ29" s="86">
        <f>SUM(AZ3:AZ27)</f>
        <v>0</v>
      </c>
      <c r="BA29" s="86"/>
      <c r="BB29" s="86"/>
      <c r="BC29" s="87"/>
      <c r="BD29" s="88"/>
      <c r="BE29" s="79"/>
      <c r="BF29" s="93"/>
      <c r="BG29" s="90"/>
      <c r="BH29" s="90">
        <f>SUM(BH3:BH23)</f>
        <v>0</v>
      </c>
      <c r="BI29" s="91">
        <f>SUM(BI3:BI27)</f>
        <v>0</v>
      </c>
      <c r="BJ29" s="91"/>
      <c r="BK29" s="91"/>
      <c r="BL29" s="92"/>
      <c r="BM29" s="83"/>
      <c r="BN29" s="84"/>
      <c r="BO29" s="85"/>
      <c r="BP29" s="85"/>
      <c r="BQ29" s="94">
        <f>SUM(BQ3:BQ28)</f>
        <v>0</v>
      </c>
      <c r="BR29" s="86">
        <f>SUM(BR3:BR27)</f>
        <v>0</v>
      </c>
      <c r="BS29" s="86"/>
      <c r="BT29" s="86"/>
      <c r="BU29" s="87"/>
      <c r="BV29" s="88"/>
      <c r="BW29" s="79"/>
      <c r="BX29" s="90"/>
      <c r="BY29" s="90">
        <f>SUM(BY3:BY27)</f>
        <v>0</v>
      </c>
      <c r="BZ29" s="91">
        <f>SUM(BZ3:BZ27)</f>
        <v>0</v>
      </c>
      <c r="CA29" s="91"/>
      <c r="CB29" s="91"/>
      <c r="CC29" s="92"/>
      <c r="CD29" s="83"/>
      <c r="CE29" s="86"/>
      <c r="CF29" s="85"/>
      <c r="CG29" s="85"/>
      <c r="CH29" s="85">
        <f>SUM(CH3:CH27)</f>
        <v>0</v>
      </c>
      <c r="CI29" s="86">
        <f>SUM(CI3:CI27)</f>
        <v>0</v>
      </c>
      <c r="CJ29" s="86"/>
      <c r="CK29" s="86"/>
      <c r="CL29" s="95"/>
      <c r="CM29" s="88"/>
      <c r="CN29" s="79"/>
      <c r="CO29" s="90"/>
      <c r="CP29" s="90"/>
      <c r="CQ29" s="90">
        <f>SUM(CQ3:CQ27)</f>
        <v>0</v>
      </c>
      <c r="CR29" s="91">
        <f>SUM(CR3:CR27)</f>
        <v>0</v>
      </c>
      <c r="CS29" s="91"/>
      <c r="CT29" s="91"/>
      <c r="CV29" s="96"/>
      <c r="CW29" s="99"/>
      <c r="CX29" s="98"/>
      <c r="CY29" s="98"/>
      <c r="CZ29" s="98">
        <f>SUM(CZ3:CZ27)</f>
        <v>0</v>
      </c>
      <c r="DA29" s="99">
        <f>SUM(DA3:DA27)</f>
        <v>0</v>
      </c>
      <c r="DB29" s="99"/>
      <c r="DC29" s="99"/>
      <c r="DD29" s="100"/>
      <c r="DE29" s="101"/>
      <c r="DF29" s="102"/>
      <c r="DG29" s="93"/>
      <c r="DH29" s="93"/>
      <c r="DI29" s="93">
        <f>SUM(DI3:DI27)</f>
        <v>0</v>
      </c>
      <c r="DJ29" s="103">
        <f>SUM(DJ3:DJ27)</f>
        <v>0</v>
      </c>
      <c r="DK29" s="103"/>
      <c r="DL29" s="103"/>
      <c r="DM29" s="104"/>
    </row>
    <row r="31" spans="1:117" ht="12.2" customHeight="1" x14ac:dyDescent="0.2">
      <c r="F31" s="106"/>
    </row>
    <row r="32" spans="1:117" x14ac:dyDescent="0.2">
      <c r="C32" s="286" t="s">
        <v>85</v>
      </c>
      <c r="D32" s="287"/>
      <c r="E32" s="287"/>
      <c r="F32" s="287"/>
      <c r="G32" s="287"/>
      <c r="H32" s="287"/>
      <c r="I32" s="287"/>
      <c r="J32" s="288"/>
    </row>
    <row r="33" spans="3:116" x14ac:dyDescent="0.2">
      <c r="C33" s="286" t="s">
        <v>86</v>
      </c>
      <c r="D33" s="287"/>
      <c r="E33" s="287"/>
      <c r="F33" s="287"/>
      <c r="G33" s="287"/>
      <c r="H33" s="287"/>
      <c r="I33" s="287"/>
      <c r="J33" s="288"/>
    </row>
    <row r="34" spans="3:116" x14ac:dyDescent="0.2">
      <c r="C34" s="286" t="s">
        <v>87</v>
      </c>
      <c r="D34" s="287"/>
      <c r="E34" s="287"/>
      <c r="F34" s="287"/>
      <c r="G34" s="287"/>
      <c r="H34" s="287"/>
      <c r="I34" s="287"/>
      <c r="J34" s="288"/>
    </row>
    <row r="35" spans="3:116" x14ac:dyDescent="0.2">
      <c r="C35" s="286" t="s">
        <v>88</v>
      </c>
      <c r="D35" s="287"/>
      <c r="E35" s="287"/>
      <c r="F35" s="287"/>
      <c r="G35" s="287"/>
      <c r="H35" s="287"/>
      <c r="I35" s="287"/>
      <c r="J35" s="288"/>
    </row>
    <row r="36" spans="3:116" x14ac:dyDescent="0.2">
      <c r="C36" s="286" t="s">
        <v>89</v>
      </c>
      <c r="D36" s="287"/>
      <c r="E36" s="287"/>
      <c r="F36" s="287"/>
      <c r="G36" s="287"/>
      <c r="H36" s="287"/>
      <c r="I36" s="287"/>
      <c r="J36" s="288"/>
    </row>
    <row r="37" spans="3:116" x14ac:dyDescent="0.2">
      <c r="C37" s="286"/>
      <c r="D37" s="287"/>
      <c r="E37" s="287"/>
      <c r="F37" s="287"/>
      <c r="G37" s="287"/>
      <c r="H37" s="287"/>
      <c r="I37" s="287"/>
      <c r="J37" s="288"/>
    </row>
    <row r="38" spans="3:116" x14ac:dyDescent="0.2">
      <c r="C38" s="291" t="s">
        <v>90</v>
      </c>
      <c r="D38" s="287"/>
      <c r="E38" s="287"/>
      <c r="F38" s="287"/>
      <c r="G38" s="287"/>
      <c r="H38" s="287"/>
      <c r="I38" s="287"/>
      <c r="J38" s="288"/>
    </row>
    <row r="39" spans="3:116" x14ac:dyDescent="0.2">
      <c r="C39" s="286"/>
      <c r="D39" s="287"/>
      <c r="E39" s="287"/>
      <c r="F39" s="287"/>
      <c r="G39" s="287"/>
      <c r="H39" s="287"/>
      <c r="I39" s="287"/>
      <c r="J39" s="288"/>
    </row>
    <row r="40" spans="3:116" ht="16.149999999999999" customHeight="1" x14ac:dyDescent="0.5">
      <c r="C40" s="286"/>
      <c r="D40" s="287"/>
      <c r="E40" s="287"/>
      <c r="F40" s="287"/>
      <c r="G40" s="287"/>
      <c r="H40" s="287"/>
      <c r="I40" s="287"/>
      <c r="J40" s="288"/>
      <c r="P40" s="111"/>
      <c r="Q40" s="111"/>
      <c r="R40" s="111"/>
      <c r="S40" s="112"/>
      <c r="Y40" s="111"/>
      <c r="Z40" s="111"/>
      <c r="AA40" s="111"/>
      <c r="AH40" s="111"/>
      <c r="AI40" s="111"/>
      <c r="AJ40" s="111"/>
      <c r="AK40" s="112"/>
      <c r="AQ40" s="111"/>
      <c r="AR40" s="111"/>
      <c r="AS40" s="111"/>
      <c r="AZ40" s="111"/>
      <c r="BA40" s="111"/>
      <c r="BB40" s="111"/>
      <c r="BC40" s="112"/>
      <c r="BI40" s="111"/>
      <c r="BJ40" s="111"/>
      <c r="BK40" s="111"/>
      <c r="BR40" s="111"/>
      <c r="BS40" s="111"/>
      <c r="BT40" s="111"/>
      <c r="BU40" s="112"/>
      <c r="BZ40" s="111"/>
      <c r="CA40" s="111"/>
      <c r="CB40" s="111"/>
      <c r="CI40" s="111"/>
      <c r="CJ40" s="111"/>
      <c r="CK40" s="111"/>
      <c r="CR40" s="111"/>
      <c r="CS40" s="111"/>
      <c r="CT40" s="111"/>
      <c r="DA40" s="111"/>
      <c r="DB40" s="111"/>
      <c r="DC40" s="111"/>
      <c r="DJ40" s="111"/>
      <c r="DK40" s="111"/>
      <c r="DL40" s="111"/>
    </row>
    <row r="41" spans="3:116" ht="16.149999999999999" customHeight="1" x14ac:dyDescent="0.5">
      <c r="C41" s="286" t="s">
        <v>91</v>
      </c>
      <c r="D41" s="287"/>
      <c r="E41" s="287"/>
      <c r="F41" s="287"/>
      <c r="G41" s="287"/>
      <c r="H41" s="287"/>
      <c r="I41" s="287"/>
      <c r="J41" s="288"/>
      <c r="P41" s="111"/>
      <c r="Q41" s="111"/>
      <c r="R41" s="111"/>
      <c r="S41" s="112"/>
      <c r="Y41" s="111"/>
      <c r="Z41" s="111"/>
      <c r="AA41" s="111"/>
      <c r="AH41" s="111"/>
      <c r="AI41" s="111"/>
      <c r="AJ41" s="111"/>
      <c r="AK41" s="112"/>
      <c r="AQ41" s="111"/>
      <c r="AR41" s="111"/>
      <c r="AS41" s="111"/>
      <c r="AZ41" s="111"/>
      <c r="BA41" s="111"/>
      <c r="BB41" s="111"/>
      <c r="BC41" s="112"/>
      <c r="BI41" s="111"/>
      <c r="BJ41" s="111"/>
      <c r="BK41" s="111"/>
      <c r="BR41" s="111"/>
      <c r="BS41" s="111"/>
      <c r="BT41" s="111"/>
      <c r="BU41" s="112"/>
      <c r="BZ41" s="111"/>
      <c r="CA41" s="111"/>
      <c r="CB41" s="111"/>
      <c r="CI41" s="111"/>
      <c r="CJ41" s="111"/>
      <c r="CK41" s="111"/>
      <c r="CR41" s="111"/>
      <c r="CS41" s="111"/>
      <c r="CT41" s="111"/>
      <c r="DA41" s="111"/>
      <c r="DB41" s="111"/>
      <c r="DC41" s="111"/>
      <c r="DJ41" s="111"/>
      <c r="DK41" s="111"/>
      <c r="DL41" s="111"/>
    </row>
    <row r="42" spans="3:116" ht="16.149999999999999" customHeight="1" x14ac:dyDescent="0.5">
      <c r="F42" s="111"/>
      <c r="P42" s="111"/>
      <c r="Q42" s="111"/>
      <c r="R42" s="111"/>
      <c r="S42" s="112"/>
      <c r="Y42" s="111"/>
      <c r="Z42" s="111"/>
      <c r="AA42" s="111"/>
      <c r="AH42" s="111"/>
      <c r="AI42" s="111"/>
      <c r="AJ42" s="111"/>
      <c r="AK42" s="112"/>
      <c r="AQ42" s="111"/>
      <c r="AR42" s="111"/>
      <c r="AS42" s="111"/>
      <c r="AZ42" s="111"/>
      <c r="BA42" s="111"/>
      <c r="BB42" s="111"/>
      <c r="BC42" s="112"/>
      <c r="BI42" s="111"/>
      <c r="BJ42" s="111"/>
      <c r="BK42" s="111"/>
      <c r="BR42" s="111"/>
      <c r="BS42" s="111"/>
      <c r="BT42" s="111"/>
      <c r="BU42" s="112"/>
      <c r="BZ42" s="111"/>
      <c r="CA42" s="111"/>
      <c r="CB42" s="111"/>
      <c r="CI42" s="111"/>
      <c r="CJ42" s="111"/>
      <c r="CK42" s="111"/>
      <c r="CR42" s="111"/>
      <c r="CS42" s="111"/>
      <c r="CT42" s="111"/>
      <c r="DA42" s="111"/>
      <c r="DB42" s="111"/>
      <c r="DC42" s="111"/>
      <c r="DJ42" s="111"/>
      <c r="DK42" s="111"/>
      <c r="DL42" s="111"/>
    </row>
    <row r="43" spans="3:116" ht="16.149999999999999" customHeight="1" x14ac:dyDescent="0.5">
      <c r="F43" s="111"/>
      <c r="P43" s="111"/>
      <c r="Q43" s="111"/>
      <c r="R43" s="111"/>
      <c r="S43" s="112"/>
      <c r="Y43" s="111"/>
      <c r="Z43" s="111"/>
      <c r="AA43" s="111"/>
      <c r="AH43" s="111"/>
      <c r="AI43" s="111"/>
      <c r="AJ43" s="111"/>
      <c r="AK43" s="112"/>
      <c r="AQ43" s="111"/>
      <c r="AR43" s="111"/>
      <c r="AS43" s="111"/>
      <c r="AZ43" s="111"/>
      <c r="BA43" s="111"/>
      <c r="BB43" s="111"/>
      <c r="BC43" s="112"/>
      <c r="BI43" s="111"/>
      <c r="BJ43" s="111"/>
      <c r="BK43" s="111"/>
      <c r="BR43" s="111"/>
      <c r="BS43" s="111"/>
      <c r="BT43" s="111"/>
      <c r="BU43" s="112"/>
      <c r="BZ43" s="111"/>
      <c r="CA43" s="111"/>
      <c r="CB43" s="111"/>
      <c r="CI43" s="111"/>
      <c r="CJ43" s="111"/>
      <c r="CK43" s="111"/>
      <c r="CR43" s="111"/>
      <c r="CS43" s="111"/>
      <c r="CT43" s="111"/>
      <c r="DA43" s="111"/>
      <c r="DB43" s="111"/>
      <c r="DC43" s="111"/>
      <c r="DJ43" s="111"/>
      <c r="DK43" s="111"/>
      <c r="DL43" s="111"/>
    </row>
    <row r="44" spans="3:116" ht="16.149999999999999" customHeight="1" x14ac:dyDescent="0.5">
      <c r="F44" s="111"/>
      <c r="P44" s="111"/>
      <c r="Q44" s="111"/>
      <c r="R44" s="111"/>
      <c r="S44" s="112"/>
      <c r="Y44" s="111"/>
      <c r="Z44" s="111"/>
      <c r="AA44" s="111"/>
      <c r="AH44" s="111"/>
      <c r="AI44" s="111"/>
      <c r="AJ44" s="111"/>
      <c r="AK44" s="112"/>
      <c r="AQ44" s="111"/>
      <c r="AR44" s="111"/>
      <c r="AS44" s="111"/>
      <c r="AZ44" s="111"/>
      <c r="BA44" s="111"/>
      <c r="BB44" s="111"/>
      <c r="BC44" s="112"/>
      <c r="BI44" s="111"/>
      <c r="BJ44" s="111"/>
      <c r="BK44" s="111"/>
      <c r="BR44" s="111"/>
      <c r="BS44" s="111"/>
      <c r="BT44" s="111"/>
      <c r="BU44" s="112"/>
      <c r="BZ44" s="111"/>
      <c r="CA44" s="111"/>
      <c r="CB44" s="111"/>
      <c r="CI44" s="111"/>
      <c r="CJ44" s="111"/>
      <c r="CK44" s="111"/>
      <c r="CR44" s="111"/>
      <c r="CS44" s="111"/>
      <c r="CT44" s="111"/>
      <c r="DA44" s="111"/>
      <c r="DB44" s="111"/>
      <c r="DC44" s="111"/>
      <c r="DJ44" s="111"/>
      <c r="DK44" s="111"/>
      <c r="DL44" s="111"/>
    </row>
    <row r="45" spans="3:116" ht="16.149999999999999" customHeight="1" x14ac:dyDescent="0.5">
      <c r="F45" s="111"/>
      <c r="P45" s="111"/>
      <c r="Q45" s="111"/>
      <c r="R45" s="111"/>
      <c r="S45" s="112"/>
      <c r="Y45" s="111"/>
      <c r="Z45" s="111"/>
      <c r="AA45" s="111"/>
      <c r="AH45" s="111"/>
      <c r="AI45" s="111"/>
      <c r="AJ45" s="111"/>
      <c r="AK45" s="112"/>
      <c r="AQ45" s="111"/>
      <c r="AR45" s="111"/>
      <c r="AS45" s="111"/>
      <c r="AZ45" s="111"/>
      <c r="BA45" s="111"/>
      <c r="BB45" s="111"/>
      <c r="BC45" s="112"/>
      <c r="BI45" s="111"/>
      <c r="BJ45" s="111"/>
      <c r="BK45" s="111"/>
      <c r="BR45" s="111"/>
      <c r="BS45" s="111"/>
      <c r="BT45" s="111"/>
      <c r="BU45" s="112"/>
      <c r="BZ45" s="111"/>
      <c r="CA45" s="111"/>
      <c r="CB45" s="111"/>
      <c r="CI45" s="111"/>
      <c r="CJ45" s="111"/>
      <c r="CK45" s="111"/>
      <c r="CR45" s="111"/>
      <c r="CS45" s="111"/>
      <c r="CT45" s="111"/>
      <c r="DA45" s="111"/>
      <c r="DB45" s="111"/>
      <c r="DC45" s="111"/>
      <c r="DJ45" s="111"/>
      <c r="DK45" s="111"/>
      <c r="DL45" s="111"/>
    </row>
    <row r="46" spans="3:116" ht="16.149999999999999" customHeight="1" x14ac:dyDescent="0.5">
      <c r="F46" s="111"/>
      <c r="P46" s="111"/>
      <c r="Q46" s="111"/>
      <c r="R46" s="111"/>
      <c r="S46" s="112"/>
      <c r="Y46" s="111"/>
      <c r="Z46" s="111"/>
      <c r="AA46" s="111"/>
      <c r="AH46" s="111"/>
      <c r="AI46" s="111"/>
      <c r="AJ46" s="111"/>
      <c r="AK46" s="112"/>
      <c r="AQ46" s="111"/>
      <c r="AR46" s="111"/>
      <c r="AS46" s="111"/>
      <c r="AZ46" s="111"/>
      <c r="BA46" s="111"/>
      <c r="BB46" s="111"/>
      <c r="BC46" s="112"/>
      <c r="BI46" s="111"/>
      <c r="BJ46" s="111"/>
      <c r="BK46" s="111"/>
      <c r="BR46" s="111"/>
      <c r="BS46" s="111"/>
      <c r="BT46" s="111"/>
      <c r="BU46" s="112"/>
      <c r="BZ46" s="111"/>
      <c r="CA46" s="111"/>
      <c r="CB46" s="111"/>
      <c r="CI46" s="111"/>
      <c r="CJ46" s="111"/>
      <c r="CK46" s="111"/>
      <c r="CR46" s="111"/>
      <c r="CS46" s="111"/>
      <c r="CT46" s="111"/>
      <c r="DA46" s="111"/>
      <c r="DB46" s="111"/>
      <c r="DC46" s="111"/>
      <c r="DJ46" s="111"/>
      <c r="DK46" s="111"/>
      <c r="DL46" s="111"/>
    </row>
    <row r="47" spans="3:116" ht="16.149999999999999" customHeight="1" x14ac:dyDescent="0.5">
      <c r="F47" s="111"/>
      <c r="P47" s="111"/>
      <c r="Q47" s="111"/>
      <c r="R47" s="111"/>
      <c r="S47" s="112"/>
      <c r="Y47" s="111"/>
      <c r="Z47" s="111"/>
      <c r="AA47" s="111"/>
      <c r="AH47" s="111"/>
      <c r="AI47" s="111"/>
      <c r="AJ47" s="111"/>
      <c r="AK47" s="112"/>
      <c r="AQ47" s="111"/>
      <c r="AR47" s="111"/>
      <c r="AS47" s="111"/>
      <c r="AZ47" s="111"/>
      <c r="BA47" s="111"/>
      <c r="BB47" s="111"/>
      <c r="BC47" s="112"/>
      <c r="BI47" s="111"/>
      <c r="BJ47" s="111"/>
      <c r="BK47" s="111"/>
      <c r="BR47" s="111"/>
      <c r="BS47" s="111"/>
      <c r="BT47" s="111"/>
      <c r="BU47" s="112"/>
      <c r="BZ47" s="111"/>
      <c r="CA47" s="111"/>
      <c r="CB47" s="111"/>
      <c r="CI47" s="111"/>
      <c r="CJ47" s="111"/>
      <c r="CK47" s="111"/>
      <c r="CR47" s="111"/>
      <c r="CS47" s="111"/>
      <c r="CT47" s="111"/>
      <c r="DA47" s="111"/>
      <c r="DB47" s="111"/>
      <c r="DC47" s="111"/>
      <c r="DJ47" s="111"/>
      <c r="DK47" s="111"/>
      <c r="DL47" s="111"/>
    </row>
    <row r="48" spans="3:116" ht="33.75" x14ac:dyDescent="0.5">
      <c r="C48" s="80"/>
      <c r="D48" s="78"/>
      <c r="F48" s="111"/>
    </row>
    <row r="49" spans="6:6" ht="33.75" x14ac:dyDescent="0.5">
      <c r="F49" s="111"/>
    </row>
    <row r="50" spans="6:6" ht="33.75" x14ac:dyDescent="0.5">
      <c r="F50" s="111"/>
    </row>
    <row r="51" spans="6:6" ht="33.75" x14ac:dyDescent="0.5">
      <c r="F51" s="111"/>
    </row>
    <row r="52" spans="6:6" ht="33.75" x14ac:dyDescent="0.5">
      <c r="F52" s="111"/>
    </row>
    <row r="53" spans="6:6" ht="33.75" x14ac:dyDescent="0.5">
      <c r="F53" s="111"/>
    </row>
    <row r="54" spans="6:6" ht="33.75" x14ac:dyDescent="0.5">
      <c r="F54" s="111"/>
    </row>
    <row r="55" spans="6:6" ht="33.75" x14ac:dyDescent="0.5">
      <c r="F55" s="111"/>
    </row>
  </sheetData>
  <mergeCells count="75">
    <mergeCell ref="DE1:DM1"/>
    <mergeCell ref="C32:J32"/>
    <mergeCell ref="C33:J33"/>
    <mergeCell ref="C34:J34"/>
    <mergeCell ref="C35:J35"/>
    <mergeCell ref="AU1:BC1"/>
    <mergeCell ref="BD1:BL1"/>
    <mergeCell ref="BM1:BU1"/>
    <mergeCell ref="BV1:CC1"/>
    <mergeCell ref="CD1:CL1"/>
    <mergeCell ref="CM1:CU1"/>
    <mergeCell ref="AL1:AT1"/>
    <mergeCell ref="C1:F2"/>
    <mergeCell ref="K1:S1"/>
    <mergeCell ref="AC1:AK1"/>
    <mergeCell ref="C23:D23"/>
    <mergeCell ref="A1:A2"/>
    <mergeCell ref="C38:J38"/>
    <mergeCell ref="C39:J39"/>
    <mergeCell ref="CV1:DD1"/>
    <mergeCell ref="C36:J3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0:J40"/>
    <mergeCell ref="C41:J41"/>
    <mergeCell ref="B1:B2"/>
    <mergeCell ref="C37:J37"/>
    <mergeCell ref="T1:AB1"/>
    <mergeCell ref="C3:D3"/>
    <mergeCell ref="E3:F3"/>
    <mergeCell ref="C4:D4"/>
    <mergeCell ref="E4:F4"/>
    <mergeCell ref="C5:D5"/>
    <mergeCell ref="C6:D6"/>
    <mergeCell ref="C7:D7"/>
    <mergeCell ref="C8:D8"/>
    <mergeCell ref="C9:D9"/>
    <mergeCell ref="C10:D10"/>
    <mergeCell ref="C11:D11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7:F27"/>
    <mergeCell ref="E22:F22"/>
    <mergeCell ref="E23:F23"/>
    <mergeCell ref="E24:F24"/>
    <mergeCell ref="E25:F25"/>
    <mergeCell ref="E26:F26"/>
  </mergeCells>
  <conditionalFormatting sqref="L21:M21">
    <cfRule type="top10" dxfId="227" priority="48" stopIfTrue="1" rank="1"/>
  </conditionalFormatting>
  <conditionalFormatting sqref="L22:M27">
    <cfRule type="top10" dxfId="226" priority="33" stopIfTrue="1" rank="1"/>
  </conditionalFormatting>
  <conditionalFormatting sqref="L28:M28 L3:M20">
    <cfRule type="top10" dxfId="225" priority="59" stopIfTrue="1" rank="1"/>
  </conditionalFormatting>
  <conditionalFormatting sqref="U21">
    <cfRule type="top10" dxfId="224" priority="49" stopIfTrue="1" rank="1"/>
  </conditionalFormatting>
  <conditionalFormatting sqref="U22:U27">
    <cfRule type="top10" dxfId="223" priority="34" stopIfTrue="1" rank="1"/>
  </conditionalFormatting>
  <conditionalFormatting sqref="U28 U3:U20">
    <cfRule type="top10" dxfId="222" priority="60" stopIfTrue="1" rank="1"/>
  </conditionalFormatting>
  <conditionalFormatting sqref="V21">
    <cfRule type="top10" dxfId="221" priority="53" stopIfTrue="1" rank="1"/>
  </conditionalFormatting>
  <conditionalFormatting sqref="V22:V27">
    <cfRule type="top10" dxfId="220" priority="38" stopIfTrue="1" rank="1"/>
  </conditionalFormatting>
  <conditionalFormatting sqref="V28 V3:V20">
    <cfRule type="top10" dxfId="219" priority="68" stopIfTrue="1" rank="1"/>
  </conditionalFormatting>
  <conditionalFormatting sqref="AD21">
    <cfRule type="top10" dxfId="218" priority="50" stopIfTrue="1" rank="1"/>
  </conditionalFormatting>
  <conditionalFormatting sqref="AD22:AD27">
    <cfRule type="top10" dxfId="217" priority="35" stopIfTrue="1" rank="1"/>
  </conditionalFormatting>
  <conditionalFormatting sqref="AD28 AD3:AD20">
    <cfRule type="top10" dxfId="216" priority="61" stopIfTrue="1" rank="1"/>
  </conditionalFormatting>
  <conditionalFormatting sqref="AE21">
    <cfRule type="top10" dxfId="215" priority="54" stopIfTrue="1" rank="1"/>
  </conditionalFormatting>
  <conditionalFormatting sqref="AE22:AE27">
    <cfRule type="top10" dxfId="214" priority="39" stopIfTrue="1" rank="1"/>
  </conditionalFormatting>
  <conditionalFormatting sqref="AE28 AE3:AE20">
    <cfRule type="top10" dxfId="213" priority="69" stopIfTrue="1" rank="1"/>
  </conditionalFormatting>
  <conditionalFormatting sqref="AM21">
    <cfRule type="top10" dxfId="212" priority="51" stopIfTrue="1" rank="1"/>
  </conditionalFormatting>
  <conditionalFormatting sqref="AM22:AM27">
    <cfRule type="top10" dxfId="211" priority="36" stopIfTrue="1" rank="1"/>
  </conditionalFormatting>
  <conditionalFormatting sqref="AM28 AM3:AM20">
    <cfRule type="top10" dxfId="210" priority="62" stopIfTrue="1" rank="1"/>
  </conditionalFormatting>
  <conditionalFormatting sqref="AN21">
    <cfRule type="top10" dxfId="209" priority="43" stopIfTrue="1" rank="1"/>
  </conditionalFormatting>
  <conditionalFormatting sqref="AN22:AN27">
    <cfRule type="top10" dxfId="208" priority="28" stopIfTrue="1" rank="1"/>
  </conditionalFormatting>
  <conditionalFormatting sqref="AN28 AN3:AN20">
    <cfRule type="top10" dxfId="207" priority="58" stopIfTrue="1" rank="1"/>
  </conditionalFormatting>
  <conditionalFormatting sqref="AV3:AV20">
    <cfRule type="top10" dxfId="206" priority="70" stopIfTrue="1" rank="1"/>
  </conditionalFormatting>
  <conditionalFormatting sqref="AV21">
    <cfRule type="top10" dxfId="205" priority="47" stopIfTrue="1" rank="1"/>
  </conditionalFormatting>
  <conditionalFormatting sqref="AV22:AV27">
    <cfRule type="top10" dxfId="204" priority="32" stopIfTrue="1" rank="1"/>
  </conditionalFormatting>
  <conditionalFormatting sqref="AV28">
    <cfRule type="top10" dxfId="203" priority="63" stopIfTrue="1" rank="1"/>
  </conditionalFormatting>
  <conditionalFormatting sqref="AW21">
    <cfRule type="top10" dxfId="202" priority="42" stopIfTrue="1" rank="1"/>
  </conditionalFormatting>
  <conditionalFormatting sqref="AW22:AW27">
    <cfRule type="top10" dxfId="201" priority="27" stopIfTrue="1" rank="1"/>
  </conditionalFormatting>
  <conditionalFormatting sqref="AW28 AW3:AW20">
    <cfRule type="top10" dxfId="200" priority="57" stopIfTrue="1" rank="1"/>
  </conditionalFormatting>
  <conditionalFormatting sqref="BE3:BE20">
    <cfRule type="top10" dxfId="199" priority="71" stopIfTrue="1" rank="1"/>
  </conditionalFormatting>
  <conditionalFormatting sqref="BE21">
    <cfRule type="top10" dxfId="198" priority="46" stopIfTrue="1" rank="1"/>
  </conditionalFormatting>
  <conditionalFormatting sqref="BE22:BE27">
    <cfRule type="top10" dxfId="197" priority="31" stopIfTrue="1" rank="1"/>
  </conditionalFormatting>
  <conditionalFormatting sqref="BE28">
    <cfRule type="top10" dxfId="196" priority="64" stopIfTrue="1" rank="1"/>
  </conditionalFormatting>
  <conditionalFormatting sqref="BF21">
    <cfRule type="top10" dxfId="195" priority="41" stopIfTrue="1" rank="1"/>
  </conditionalFormatting>
  <conditionalFormatting sqref="BF22:BF27">
    <cfRule type="top10" dxfId="194" priority="26" stopIfTrue="1" rank="1"/>
  </conditionalFormatting>
  <conditionalFormatting sqref="BF28 BF3:BF20">
    <cfRule type="top10" dxfId="193" priority="56" stopIfTrue="1" rank="1"/>
  </conditionalFormatting>
  <conditionalFormatting sqref="BN3:BN20">
    <cfRule type="top10" dxfId="192" priority="72" stopIfTrue="1" rank="1"/>
  </conditionalFormatting>
  <conditionalFormatting sqref="BN21">
    <cfRule type="top10" dxfId="191" priority="45" stopIfTrue="1" rank="1"/>
  </conditionalFormatting>
  <conditionalFormatting sqref="BN22:BN27">
    <cfRule type="top10" dxfId="190" priority="30" stopIfTrue="1" rank="1"/>
  </conditionalFormatting>
  <conditionalFormatting sqref="BN28">
    <cfRule type="top10" dxfId="189" priority="65" stopIfTrue="1" rank="1"/>
  </conditionalFormatting>
  <conditionalFormatting sqref="BP21">
    <cfRule type="top10" dxfId="188" priority="8" stopIfTrue="1" rank="1"/>
  </conditionalFormatting>
  <conditionalFormatting sqref="BP22:BP27">
    <cfRule type="top10" dxfId="187" priority="7" stopIfTrue="1" rank="1"/>
  </conditionalFormatting>
  <conditionalFormatting sqref="BP28 BP3:BP20">
    <cfRule type="top10" dxfId="186" priority="9" stopIfTrue="1" rank="1"/>
  </conditionalFormatting>
  <conditionalFormatting sqref="BQ21">
    <cfRule type="top10" dxfId="185" priority="23" stopIfTrue="1" rank="1"/>
  </conditionalFormatting>
  <conditionalFormatting sqref="BQ22:BQ27">
    <cfRule type="top10" dxfId="184" priority="22" stopIfTrue="1" rank="1"/>
  </conditionalFormatting>
  <conditionalFormatting sqref="BQ28 BQ3:BQ20">
    <cfRule type="top10" dxfId="183" priority="24" stopIfTrue="1" rank="1"/>
  </conditionalFormatting>
  <conditionalFormatting sqref="BW21">
    <cfRule type="top10" dxfId="182" priority="52" stopIfTrue="1" rank="1"/>
  </conditionalFormatting>
  <conditionalFormatting sqref="BW22:BW27">
    <cfRule type="top10" dxfId="181" priority="37" stopIfTrue="1" rank="1"/>
  </conditionalFormatting>
  <conditionalFormatting sqref="BW28 BW3:BW20">
    <cfRule type="top10" dxfId="180" priority="66" stopIfTrue="1" rank="1"/>
  </conditionalFormatting>
  <conditionalFormatting sqref="CE3:CE20">
    <cfRule type="top10" dxfId="179" priority="73" stopIfTrue="1" rank="1"/>
  </conditionalFormatting>
  <conditionalFormatting sqref="CE21">
    <cfRule type="top10" dxfId="178" priority="44" stopIfTrue="1" rank="1"/>
  </conditionalFormatting>
  <conditionalFormatting sqref="CE22:CE27">
    <cfRule type="top10" dxfId="177" priority="29" stopIfTrue="1" rank="1"/>
  </conditionalFormatting>
  <conditionalFormatting sqref="CE28">
    <cfRule type="top10" dxfId="176" priority="67" stopIfTrue="1" rank="1"/>
  </conditionalFormatting>
  <conditionalFormatting sqref="CF21">
    <cfRule type="top10" dxfId="175" priority="40" stopIfTrue="1" rank="1"/>
  </conditionalFormatting>
  <conditionalFormatting sqref="CF22:CF27">
    <cfRule type="top10" dxfId="174" priority="25" stopIfTrue="1" rank="1"/>
  </conditionalFormatting>
  <conditionalFormatting sqref="CF28 CF3:CF20">
    <cfRule type="top10" dxfId="173" priority="55" stopIfTrue="1" rank="1"/>
  </conditionalFormatting>
  <conditionalFormatting sqref="CN3:CN20">
    <cfRule type="top10" dxfId="172" priority="74" stopIfTrue="1" rank="1"/>
  </conditionalFormatting>
  <conditionalFormatting sqref="CN21">
    <cfRule type="top10" dxfId="171" priority="19" stopIfTrue="1" rank="1"/>
  </conditionalFormatting>
  <conditionalFormatting sqref="CN22:CN27">
    <cfRule type="top10" dxfId="170" priority="17" stopIfTrue="1" rank="1"/>
  </conditionalFormatting>
  <conditionalFormatting sqref="CN28">
    <cfRule type="top10" dxfId="169" priority="21" stopIfTrue="1" rank="1"/>
  </conditionalFormatting>
  <conditionalFormatting sqref="CO21">
    <cfRule type="top10" dxfId="168" priority="18" stopIfTrue="1" rank="1"/>
  </conditionalFormatting>
  <conditionalFormatting sqref="CO22:CO27">
    <cfRule type="top10" dxfId="167" priority="16" stopIfTrue="1" rank="1"/>
  </conditionalFormatting>
  <conditionalFormatting sqref="CO28 CO3:CO20">
    <cfRule type="top10" dxfId="166" priority="20" stopIfTrue="1" rank="1"/>
  </conditionalFormatting>
  <conditionalFormatting sqref="CW3:CW20">
    <cfRule type="top10" dxfId="165" priority="75" stopIfTrue="1" rank="1"/>
  </conditionalFormatting>
  <conditionalFormatting sqref="CW21">
    <cfRule type="top10" dxfId="164" priority="13" stopIfTrue="1" rank="1"/>
  </conditionalFormatting>
  <conditionalFormatting sqref="CW22:CW27">
    <cfRule type="top10" dxfId="163" priority="11" stopIfTrue="1" rank="1"/>
  </conditionalFormatting>
  <conditionalFormatting sqref="CW28">
    <cfRule type="top10" dxfId="162" priority="15" stopIfTrue="1" rank="1"/>
  </conditionalFormatting>
  <conditionalFormatting sqref="CX21">
    <cfRule type="top10" dxfId="161" priority="12" stopIfTrue="1" rank="1"/>
  </conditionalFormatting>
  <conditionalFormatting sqref="CX22:CX27">
    <cfRule type="top10" dxfId="160" priority="10" stopIfTrue="1" rank="1"/>
  </conditionalFormatting>
  <conditionalFormatting sqref="CX28 CX3:CX20">
    <cfRule type="top10" dxfId="159" priority="14" stopIfTrue="1" rank="1"/>
  </conditionalFormatting>
  <conditionalFormatting sqref="DF3:DF20">
    <cfRule type="top10" dxfId="158" priority="76" stopIfTrue="1" rank="1"/>
  </conditionalFormatting>
  <conditionalFormatting sqref="DF21">
    <cfRule type="top10" dxfId="157" priority="4" stopIfTrue="1" rank="1"/>
  </conditionalFormatting>
  <conditionalFormatting sqref="DF22:DF27">
    <cfRule type="top10" dxfId="156" priority="2" stopIfTrue="1" rank="1"/>
  </conditionalFormatting>
  <conditionalFormatting sqref="DF28">
    <cfRule type="top10" dxfId="155" priority="6" stopIfTrue="1" rank="1"/>
  </conditionalFormatting>
  <conditionalFormatting sqref="DG21">
    <cfRule type="top10" dxfId="154" priority="3" stopIfTrue="1" rank="1"/>
  </conditionalFormatting>
  <conditionalFormatting sqref="DG22:DG27">
    <cfRule type="top10" dxfId="153" priority="1" stopIfTrue="1" rank="1"/>
  </conditionalFormatting>
  <conditionalFormatting sqref="DG28 DG3:DG20">
    <cfRule type="top10" dxfId="152" priority="5" stopIfTrue="1" rank="1"/>
  </conditionalFormatting>
  <pageMargins left="0.25" right="0.25" top="0.75" bottom="0.75" header="0.3" footer="0.3"/>
  <pageSetup scale="1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6E9E-C935-4E83-8935-6C3CE84A3FBC}">
  <sheetPr>
    <pageSetUpPr fitToPage="1"/>
  </sheetPr>
  <dimension ref="A1:DM55"/>
  <sheetViews>
    <sheetView tabSelected="1" view="pageBreakPreview" zoomScale="80" zoomScaleNormal="100" zoomScaleSheetLayoutView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L16" sqref="L16"/>
    </sheetView>
  </sheetViews>
  <sheetFormatPr defaultColWidth="8.85546875" defaultRowHeight="12.75" x14ac:dyDescent="0.2"/>
  <cols>
    <col min="1" max="1" width="4.42578125" style="180" customWidth="1"/>
    <col min="2" max="2" width="4.140625" style="36" customWidth="1"/>
    <col min="3" max="3" width="12" style="105" customWidth="1"/>
    <col min="4" max="4" width="20" style="36" bestFit="1" customWidth="1"/>
    <col min="5" max="5" width="12.5703125" style="105" customWidth="1"/>
    <col min="6" max="6" width="19" style="36" customWidth="1"/>
    <col min="7" max="7" width="0.28515625" style="36" customWidth="1"/>
    <col min="8" max="8" width="9.28515625" style="36" hidden="1" customWidth="1"/>
    <col min="9" max="9" width="10.7109375" style="36" hidden="1" customWidth="1"/>
    <col min="10" max="10" width="6.42578125" style="196" hidden="1" customWidth="1"/>
    <col min="11" max="11" width="3.28515625" style="108" bestFit="1" customWidth="1"/>
    <col min="12" max="12" width="12.85546875" style="36" bestFit="1" customWidth="1"/>
    <col min="13" max="13" width="6.28515625" style="36" customWidth="1"/>
    <col min="14" max="14" width="3.5703125" style="36" bestFit="1" customWidth="1"/>
    <col min="15" max="15" width="4.42578125" style="36" bestFit="1" customWidth="1"/>
    <col min="16" max="16" width="15" style="36" bestFit="1" customWidth="1"/>
    <col min="17" max="17" width="3.5703125" style="36" bestFit="1" customWidth="1"/>
    <col min="18" max="18" width="5.28515625" style="36" customWidth="1"/>
    <col min="19" max="19" width="7.28515625" style="107" customWidth="1"/>
    <col min="20" max="20" width="3.85546875" style="108" customWidth="1"/>
    <col min="21" max="21" width="12.85546875" style="36" bestFit="1" customWidth="1"/>
    <col min="22" max="22" width="3.5703125" style="109" bestFit="1" customWidth="1"/>
    <col min="23" max="24" width="3.5703125" style="36" bestFit="1" customWidth="1"/>
    <col min="25" max="25" width="14.28515625" style="36" bestFit="1" customWidth="1"/>
    <col min="26" max="26" width="3.5703125" style="36" customWidth="1"/>
    <col min="27" max="27" width="6" style="36" bestFit="1" customWidth="1"/>
    <col min="28" max="28" width="7.7109375" style="107" customWidth="1"/>
    <col min="29" max="29" width="3.28515625" style="108" bestFit="1" customWidth="1"/>
    <col min="30" max="30" width="12.85546875" style="36" bestFit="1" customWidth="1"/>
    <col min="31" max="33" width="3.5703125" style="36" bestFit="1" customWidth="1"/>
    <col min="34" max="34" width="14.42578125" style="36" customWidth="1"/>
    <col min="35" max="35" width="3.5703125" style="36" bestFit="1" customWidth="1"/>
    <col min="36" max="36" width="5.140625" style="36" customWidth="1"/>
    <col min="37" max="37" width="6.140625" style="107" customWidth="1"/>
    <col min="38" max="38" width="3.7109375" style="108" customWidth="1"/>
    <col min="39" max="39" width="13.7109375" style="36" customWidth="1"/>
    <col min="40" max="40" width="4.42578125" style="36" customWidth="1"/>
    <col min="41" max="42" width="3.7109375" style="36" customWidth="1"/>
    <col min="43" max="43" width="13.7109375" style="36" customWidth="1"/>
    <col min="44" max="45" width="5.7109375" style="36" customWidth="1"/>
    <col min="46" max="46" width="5.7109375" style="107" customWidth="1"/>
    <col min="47" max="47" width="3.7109375" style="108" customWidth="1"/>
    <col min="48" max="48" width="13.7109375" style="36" customWidth="1"/>
    <col min="49" max="49" width="4.42578125" style="36" customWidth="1"/>
    <col min="50" max="51" width="3.7109375" style="36" customWidth="1"/>
    <col min="52" max="52" width="13.7109375" style="36" customWidth="1"/>
    <col min="53" max="54" width="5.7109375" style="36" customWidth="1"/>
    <col min="55" max="55" width="5.7109375" style="107" customWidth="1"/>
    <col min="56" max="56" width="3.7109375" style="108" customWidth="1"/>
    <col min="57" max="57" width="13.7109375" style="36" customWidth="1"/>
    <col min="58" max="58" width="4.42578125" style="36" customWidth="1"/>
    <col min="59" max="60" width="3.7109375" style="36" customWidth="1"/>
    <col min="61" max="61" width="13.7109375" style="36" customWidth="1"/>
    <col min="62" max="63" width="5.7109375" style="36" customWidth="1"/>
    <col min="64" max="64" width="5.7109375" style="107" customWidth="1"/>
    <col min="65" max="65" width="3.7109375" style="108" customWidth="1"/>
    <col min="66" max="66" width="13.7109375" style="36" customWidth="1"/>
    <col min="67" max="67" width="3.7109375" style="36" customWidth="1"/>
    <col min="68" max="68" width="4.42578125" style="36" customWidth="1"/>
    <col min="69" max="69" width="4.42578125" style="110" customWidth="1"/>
    <col min="70" max="70" width="13.7109375" style="36" customWidth="1"/>
    <col min="71" max="72" width="5.7109375" style="36" customWidth="1"/>
    <col min="73" max="73" width="5.7109375" style="107" customWidth="1"/>
    <col min="74" max="74" width="3.7109375" style="108" customWidth="1"/>
    <col min="75" max="75" width="13.7109375" style="36" customWidth="1"/>
    <col min="76" max="77" width="3.7109375" style="36" customWidth="1"/>
    <col min="78" max="78" width="13.7109375" style="36" customWidth="1"/>
    <col min="79" max="80" width="5.7109375" style="36" customWidth="1"/>
    <col min="81" max="81" width="5.7109375" style="107" customWidth="1"/>
    <col min="82" max="82" width="3.7109375" style="108" customWidth="1"/>
    <col min="83" max="83" width="13.7109375" style="36" customWidth="1"/>
    <col min="84" max="84" width="4.42578125" style="36" customWidth="1"/>
    <col min="85" max="86" width="3.7109375" style="36" customWidth="1"/>
    <col min="87" max="87" width="13.7109375" style="36" customWidth="1"/>
    <col min="88" max="90" width="5.7109375" style="36" customWidth="1"/>
    <col min="91" max="91" width="3.7109375" style="108" customWidth="1"/>
    <col min="92" max="92" width="13.7109375" style="36" customWidth="1"/>
    <col min="93" max="93" width="4.42578125" style="36" customWidth="1"/>
    <col min="94" max="95" width="3.7109375" style="36" customWidth="1"/>
    <col min="96" max="96" width="13.7109375" style="36" customWidth="1"/>
    <col min="97" max="99" width="5.7109375" style="36" customWidth="1"/>
    <col min="100" max="100" width="3.7109375" style="108" customWidth="1"/>
    <col min="101" max="101" width="12.85546875" style="36" bestFit="1" customWidth="1"/>
    <col min="102" max="104" width="4.85546875" style="36" bestFit="1" customWidth="1"/>
    <col min="105" max="105" width="14.28515625" style="36" bestFit="1" customWidth="1"/>
    <col min="106" max="106" width="4.85546875" style="36" bestFit="1" customWidth="1"/>
    <col min="107" max="108" width="5.7109375" style="36" bestFit="1" customWidth="1"/>
    <col min="109" max="109" width="3.42578125" style="108" bestFit="1" customWidth="1"/>
    <col min="110" max="110" width="12.85546875" style="36" bestFit="1" customWidth="1"/>
    <col min="111" max="113" width="4.85546875" style="36" bestFit="1" customWidth="1"/>
    <col min="114" max="114" width="14.28515625" style="36" bestFit="1" customWidth="1"/>
    <col min="115" max="115" width="4.85546875" style="36" bestFit="1" customWidth="1"/>
    <col min="116" max="117" width="5.7109375" style="36" bestFit="1" customWidth="1"/>
    <col min="118" max="16384" width="8.85546875" style="36"/>
  </cols>
  <sheetData>
    <row r="1" spans="1:117" ht="18.75" customHeight="1" x14ac:dyDescent="0.2">
      <c r="A1" s="275"/>
      <c r="B1" s="277" t="s">
        <v>25</v>
      </c>
      <c r="C1" s="278" t="s">
        <v>26</v>
      </c>
      <c r="D1" s="279"/>
      <c r="E1" s="279"/>
      <c r="F1" s="280"/>
      <c r="G1" s="37" t="s">
        <v>27</v>
      </c>
      <c r="H1" s="37"/>
      <c r="I1" s="37"/>
      <c r="J1" s="192"/>
      <c r="K1" s="284" t="s">
        <v>205</v>
      </c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 t="s">
        <v>124</v>
      </c>
      <c r="AD1" s="285"/>
      <c r="AE1" s="285"/>
      <c r="AF1" s="285"/>
      <c r="AG1" s="285"/>
      <c r="AH1" s="285"/>
      <c r="AI1" s="285"/>
      <c r="AJ1" s="285"/>
      <c r="AK1" s="285"/>
      <c r="AL1" s="285" t="s">
        <v>125</v>
      </c>
      <c r="AM1" s="285"/>
      <c r="AN1" s="285"/>
      <c r="AO1" s="285"/>
      <c r="AP1" s="285"/>
      <c r="AQ1" s="285"/>
      <c r="AR1" s="285"/>
      <c r="AS1" s="285"/>
      <c r="AT1" s="285"/>
      <c r="AU1" s="285" t="s">
        <v>128</v>
      </c>
      <c r="AV1" s="285"/>
      <c r="AW1" s="285"/>
      <c r="AX1" s="285"/>
      <c r="AY1" s="285"/>
      <c r="AZ1" s="285"/>
      <c r="BA1" s="285"/>
      <c r="BB1" s="285"/>
      <c r="BC1" s="285"/>
      <c r="BD1" s="285" t="s">
        <v>129</v>
      </c>
      <c r="BE1" s="285"/>
      <c r="BF1" s="285"/>
      <c r="BG1" s="285"/>
      <c r="BH1" s="285"/>
      <c r="BI1" s="285"/>
      <c r="BJ1" s="285"/>
      <c r="BK1" s="285"/>
      <c r="BL1" s="285"/>
      <c r="BM1" s="289" t="s">
        <v>126</v>
      </c>
      <c r="BN1" s="289"/>
      <c r="BO1" s="289"/>
      <c r="BP1" s="289"/>
      <c r="BQ1" s="289"/>
      <c r="BR1" s="289"/>
      <c r="BS1" s="289"/>
      <c r="BT1" s="289"/>
      <c r="BU1" s="289"/>
      <c r="BV1" s="285" t="s">
        <v>127</v>
      </c>
      <c r="BW1" s="285"/>
      <c r="BX1" s="285"/>
      <c r="BY1" s="285"/>
      <c r="BZ1" s="285"/>
      <c r="CA1" s="285"/>
      <c r="CB1" s="285"/>
      <c r="CC1" s="285"/>
      <c r="CD1" s="285" t="s">
        <v>130</v>
      </c>
      <c r="CE1" s="285"/>
      <c r="CF1" s="285"/>
      <c r="CG1" s="285"/>
      <c r="CH1" s="285"/>
      <c r="CI1" s="285"/>
      <c r="CJ1" s="285"/>
      <c r="CK1" s="285"/>
      <c r="CL1" s="285"/>
      <c r="CM1" s="285" t="s">
        <v>131</v>
      </c>
      <c r="CN1" s="285"/>
      <c r="CO1" s="285"/>
      <c r="CP1" s="285"/>
      <c r="CQ1" s="285"/>
      <c r="CR1" s="285"/>
      <c r="CS1" s="285"/>
      <c r="CT1" s="285"/>
      <c r="CU1" s="285"/>
      <c r="CV1" s="285" t="s">
        <v>132</v>
      </c>
      <c r="CW1" s="285"/>
      <c r="CX1" s="285"/>
      <c r="CY1" s="285"/>
      <c r="CZ1" s="285"/>
      <c r="DA1" s="285"/>
      <c r="DB1" s="285"/>
      <c r="DC1" s="285"/>
      <c r="DD1" s="285"/>
      <c r="DE1" s="290" t="s">
        <v>133</v>
      </c>
      <c r="DF1" s="290"/>
      <c r="DG1" s="290"/>
      <c r="DH1" s="290"/>
      <c r="DI1" s="290"/>
      <c r="DJ1" s="290"/>
      <c r="DK1" s="290"/>
      <c r="DL1" s="290"/>
      <c r="DM1" s="290"/>
    </row>
    <row r="2" spans="1:117" ht="65.25" customHeight="1" x14ac:dyDescent="0.2">
      <c r="A2" s="276"/>
      <c r="B2" s="277"/>
      <c r="C2" s="281"/>
      <c r="D2" s="282"/>
      <c r="E2" s="282"/>
      <c r="F2" s="283"/>
      <c r="G2" s="38"/>
      <c r="H2" s="39"/>
      <c r="I2" s="38"/>
      <c r="J2" s="193"/>
      <c r="K2" s="188" t="s">
        <v>32</v>
      </c>
      <c r="L2" s="41" t="s">
        <v>33</v>
      </c>
      <c r="M2" s="38" t="s">
        <v>34</v>
      </c>
      <c r="N2" s="38" t="s">
        <v>35</v>
      </c>
      <c r="O2" s="38" t="s">
        <v>36</v>
      </c>
      <c r="P2" s="39" t="s">
        <v>29</v>
      </c>
      <c r="Q2" s="38" t="s">
        <v>31</v>
      </c>
      <c r="R2" s="42" t="s">
        <v>37</v>
      </c>
      <c r="S2" s="43" t="s">
        <v>38</v>
      </c>
      <c r="T2" s="40" t="s">
        <v>32</v>
      </c>
      <c r="U2" s="41" t="s">
        <v>33</v>
      </c>
      <c r="V2" s="44" t="s">
        <v>34</v>
      </c>
      <c r="W2" s="38" t="s">
        <v>35</v>
      </c>
      <c r="X2" s="38" t="s">
        <v>36</v>
      </c>
      <c r="Y2" s="39" t="s">
        <v>29</v>
      </c>
      <c r="Z2" s="38" t="s">
        <v>31</v>
      </c>
      <c r="AA2" s="42" t="s">
        <v>37</v>
      </c>
      <c r="AB2" s="43" t="s">
        <v>38</v>
      </c>
      <c r="AC2" s="40" t="s">
        <v>32</v>
      </c>
      <c r="AD2" s="41" t="s">
        <v>33</v>
      </c>
      <c r="AE2" s="38" t="s">
        <v>34</v>
      </c>
      <c r="AF2" s="38" t="s">
        <v>35</v>
      </c>
      <c r="AG2" s="38" t="s">
        <v>36</v>
      </c>
      <c r="AH2" s="39" t="s">
        <v>29</v>
      </c>
      <c r="AI2" s="38" t="s">
        <v>31</v>
      </c>
      <c r="AJ2" s="42" t="s">
        <v>37</v>
      </c>
      <c r="AK2" s="43" t="s">
        <v>38</v>
      </c>
      <c r="AL2" s="40" t="s">
        <v>32</v>
      </c>
      <c r="AM2" s="41" t="s">
        <v>33</v>
      </c>
      <c r="AN2" s="38" t="s">
        <v>34</v>
      </c>
      <c r="AO2" s="38" t="s">
        <v>35</v>
      </c>
      <c r="AP2" s="38" t="s">
        <v>36</v>
      </c>
      <c r="AQ2" s="39" t="s">
        <v>29</v>
      </c>
      <c r="AR2" s="38" t="s">
        <v>31</v>
      </c>
      <c r="AS2" s="42" t="s">
        <v>37</v>
      </c>
      <c r="AT2" s="43" t="s">
        <v>38</v>
      </c>
      <c r="AU2" s="40" t="s">
        <v>32</v>
      </c>
      <c r="AV2" s="41" t="s">
        <v>33</v>
      </c>
      <c r="AW2" s="38" t="s">
        <v>34</v>
      </c>
      <c r="AX2" s="38" t="s">
        <v>35</v>
      </c>
      <c r="AY2" s="38" t="s">
        <v>36</v>
      </c>
      <c r="AZ2" s="39" t="s">
        <v>29</v>
      </c>
      <c r="BA2" s="38" t="s">
        <v>31</v>
      </c>
      <c r="BB2" s="42" t="s">
        <v>37</v>
      </c>
      <c r="BC2" s="43" t="s">
        <v>38</v>
      </c>
      <c r="BD2" s="40" t="s">
        <v>32</v>
      </c>
      <c r="BE2" s="41" t="s">
        <v>33</v>
      </c>
      <c r="BF2" s="38" t="s">
        <v>34</v>
      </c>
      <c r="BG2" s="38" t="s">
        <v>35</v>
      </c>
      <c r="BH2" s="38" t="s">
        <v>36</v>
      </c>
      <c r="BI2" s="39" t="s">
        <v>29</v>
      </c>
      <c r="BJ2" s="38" t="s">
        <v>31</v>
      </c>
      <c r="BK2" s="42" t="s">
        <v>37</v>
      </c>
      <c r="BL2" s="43" t="s">
        <v>38</v>
      </c>
      <c r="BM2" s="40" t="s">
        <v>32</v>
      </c>
      <c r="BN2" s="41" t="s">
        <v>33</v>
      </c>
      <c r="BO2" s="38" t="s">
        <v>35</v>
      </c>
      <c r="BP2" s="38" t="s">
        <v>34</v>
      </c>
      <c r="BQ2" s="45" t="s">
        <v>36</v>
      </c>
      <c r="BR2" s="39" t="s">
        <v>29</v>
      </c>
      <c r="BS2" s="38" t="s">
        <v>31</v>
      </c>
      <c r="BT2" s="42" t="s">
        <v>37</v>
      </c>
      <c r="BU2" s="43" t="s">
        <v>38</v>
      </c>
      <c r="BV2" s="40" t="s">
        <v>32</v>
      </c>
      <c r="BW2" s="41" t="s">
        <v>33</v>
      </c>
      <c r="BX2" s="38" t="s">
        <v>35</v>
      </c>
      <c r="BY2" s="38" t="s">
        <v>36</v>
      </c>
      <c r="BZ2" s="39" t="s">
        <v>29</v>
      </c>
      <c r="CA2" s="38" t="s">
        <v>31</v>
      </c>
      <c r="CB2" s="42" t="s">
        <v>37</v>
      </c>
      <c r="CC2" s="43" t="s">
        <v>38</v>
      </c>
      <c r="CD2" s="40" t="s">
        <v>32</v>
      </c>
      <c r="CE2" s="41" t="s">
        <v>33</v>
      </c>
      <c r="CF2" s="38" t="s">
        <v>34</v>
      </c>
      <c r="CG2" s="38" t="s">
        <v>35</v>
      </c>
      <c r="CH2" s="38" t="s">
        <v>36</v>
      </c>
      <c r="CI2" s="39" t="s">
        <v>29</v>
      </c>
      <c r="CJ2" s="38" t="s">
        <v>31</v>
      </c>
      <c r="CK2" s="42" t="s">
        <v>37</v>
      </c>
      <c r="CL2" s="42" t="s">
        <v>38</v>
      </c>
      <c r="CM2" s="40" t="s">
        <v>32</v>
      </c>
      <c r="CN2" s="41" t="s">
        <v>33</v>
      </c>
      <c r="CO2" s="38" t="s">
        <v>34</v>
      </c>
      <c r="CP2" s="38" t="s">
        <v>35</v>
      </c>
      <c r="CQ2" s="38" t="s">
        <v>36</v>
      </c>
      <c r="CR2" s="39" t="s">
        <v>29</v>
      </c>
      <c r="CS2" s="38" t="s">
        <v>31</v>
      </c>
      <c r="CT2" s="42" t="s">
        <v>37</v>
      </c>
      <c r="CU2" s="42" t="s">
        <v>38</v>
      </c>
      <c r="CV2" s="40" t="s">
        <v>32</v>
      </c>
      <c r="CW2" s="41" t="s">
        <v>33</v>
      </c>
      <c r="CX2" s="38" t="s">
        <v>34</v>
      </c>
      <c r="CY2" s="38" t="s">
        <v>35</v>
      </c>
      <c r="CZ2" s="38" t="s">
        <v>36</v>
      </c>
      <c r="DA2" s="39" t="s">
        <v>29</v>
      </c>
      <c r="DB2" s="38" t="s">
        <v>31</v>
      </c>
      <c r="DC2" s="42" t="s">
        <v>37</v>
      </c>
      <c r="DD2" s="42" t="s">
        <v>38</v>
      </c>
      <c r="DE2" s="40" t="s">
        <v>32</v>
      </c>
      <c r="DF2" s="41" t="s">
        <v>33</v>
      </c>
      <c r="DG2" s="38" t="s">
        <v>34</v>
      </c>
      <c r="DH2" s="38" t="s">
        <v>35</v>
      </c>
      <c r="DI2" s="38" t="s">
        <v>36</v>
      </c>
      <c r="DJ2" s="39" t="s">
        <v>29</v>
      </c>
      <c r="DK2" s="38" t="s">
        <v>31</v>
      </c>
      <c r="DL2" s="42" t="s">
        <v>37</v>
      </c>
      <c r="DM2" s="42" t="s">
        <v>38</v>
      </c>
    </row>
    <row r="3" spans="1:117" s="46" customFormat="1" ht="30" customHeight="1" x14ac:dyDescent="0.25">
      <c r="A3" s="177"/>
      <c r="B3" s="47">
        <v>1</v>
      </c>
      <c r="C3" s="311" t="s">
        <v>186</v>
      </c>
      <c r="D3" s="312"/>
      <c r="E3" s="309" t="s">
        <v>206</v>
      </c>
      <c r="F3" s="310"/>
      <c r="G3" s="210"/>
      <c r="H3" s="211"/>
      <c r="I3" s="210"/>
      <c r="J3" s="212"/>
      <c r="K3" s="189"/>
      <c r="L3" s="52">
        <v>2.63</v>
      </c>
      <c r="M3" s="52">
        <v>1</v>
      </c>
      <c r="N3" s="53"/>
      <c r="O3" s="53">
        <v>5</v>
      </c>
      <c r="P3" s="52">
        <v>12.11</v>
      </c>
      <c r="Q3" s="55">
        <f>IF(($P$3:$P$27)&gt;0,RANK(P3,$P$3:$P$27),0)</f>
        <v>1</v>
      </c>
      <c r="R3" s="55" t="str">
        <f>LOOKUP(Q3,{0,1,2,3,4,5,6,7,8,9,10,11,12,13,14,15,16,17,18,19,20,21,22,23,24,25},{"0","50","48","46","44","42","40","38","36","34","32","30","28","26","24","22","20","18","16","14","12","10","8","6","4","2"})</f>
        <v>50</v>
      </c>
      <c r="S3" s="56">
        <f t="shared" ref="S3:S18" si="0">SUM(N3+R3)</f>
        <v>50</v>
      </c>
      <c r="T3" s="57" t="s">
        <v>39</v>
      </c>
      <c r="U3" s="75"/>
      <c r="V3" s="47"/>
      <c r="W3" s="47"/>
      <c r="X3" s="47"/>
      <c r="Y3" s="75"/>
      <c r="Z3" s="59">
        <f>IF(($Y$3:$Y$27)&gt;0,RANK(Y3,$Y$3:$Y$27),0)</f>
        <v>0</v>
      </c>
      <c r="AA3" s="59" t="str">
        <f>LOOKUP(Z3,{0,1,2,3,4,5,6,7,8,9,10,11,12,13,14,15,16,17,18,19,20,21,22,23,24,25},{"0","50","48","46","44","42","40","38","36","34","32","30","28","26","24","22","20","18","16","14","12","10","8","6","4","2"})</f>
        <v>0</v>
      </c>
      <c r="AB3" s="60">
        <f t="shared" ref="AB3:AB18" si="1">SUM(W3+AA3)</f>
        <v>0</v>
      </c>
      <c r="AC3" s="50"/>
      <c r="AD3" s="52"/>
      <c r="AE3" s="53"/>
      <c r="AF3" s="53"/>
      <c r="AG3" s="53"/>
      <c r="AH3" s="52"/>
      <c r="AI3" s="55">
        <f>IF(($AH$3:$AH$27)&gt;0,RANK(AH3,$AH$3:$AH$27),0)</f>
        <v>0</v>
      </c>
      <c r="AJ3" s="55" t="str">
        <f>LOOKUP(AI3,{0,1,2,3,4,5,6,7,8,9,10,11,12,13,14,15,16,17,18,19,20,21,22,23,24,25},{"0","50","48","46","44","42","40","38","36","34","32","30","28","26","24","22","20","18","16","14","12","10","8","6","4","2"})</f>
        <v>0</v>
      </c>
      <c r="AK3" s="56">
        <f t="shared" ref="AK3:AK18" si="2">SUM(AF3+AJ3)</f>
        <v>0</v>
      </c>
      <c r="AL3" s="57"/>
      <c r="AM3" s="75"/>
      <c r="AN3" s="61"/>
      <c r="AO3" s="47"/>
      <c r="AP3" s="47"/>
      <c r="AQ3" s="75"/>
      <c r="AR3" s="59">
        <f>IF(($AQ$3:$AQ$27)&gt;0,RANK(AQ3,$AQ$3:$AQ$27),0)</f>
        <v>0</v>
      </c>
      <c r="AS3" s="59" t="str">
        <f>LOOKUP(AR3,{0,1,2,3,4,5,6,7,8,9,10,11,12,13,14,15,16,17,18,19,20,21,22,23,24,25},{"0","50","48","46","44","42","40","38","36","34","32","30","28","26","24","22","20","18","16","14","12","10","8","6","4","2"})</f>
        <v>0</v>
      </c>
      <c r="AT3" s="60">
        <f t="shared" ref="AT3:AT18" si="3">SUM(AO3+AS3)</f>
        <v>0</v>
      </c>
      <c r="AU3" s="50"/>
      <c r="AV3" s="52"/>
      <c r="AW3" s="53"/>
      <c r="AX3" s="53"/>
      <c r="AY3" s="53"/>
      <c r="AZ3" s="52"/>
      <c r="BA3" s="55">
        <f>IF(($AZ$3:$AZ$27)&gt;0,RANK(AZ3,$AZ$3:$AZ$27),0)</f>
        <v>0</v>
      </c>
      <c r="BB3" s="55" t="str">
        <f>LOOKUP(BA3,{0,1,2,3,4,5,6,7,8,9,10,11,12,13,14,15,16,17,18,19,20,21,22,23,24,25},{"0","50","48","46","44","42","40","38","36","34","32","30","28","26","24","22","20","18","16","14","12","10","8","6","4","2"})</f>
        <v>0</v>
      </c>
      <c r="BC3" s="56">
        <f t="shared" ref="BC3:BC18" si="4">SUM(AX3+BB3)</f>
        <v>0</v>
      </c>
      <c r="BD3" s="57"/>
      <c r="BE3" s="77"/>
      <c r="BF3" s="61"/>
      <c r="BG3" s="47"/>
      <c r="BH3" s="47"/>
      <c r="BI3" s="75"/>
      <c r="BJ3" s="59">
        <f>IF(($BI$3:$BI$27)&gt;0,RANK(BI3,$BI$3:$BI$27),0)</f>
        <v>0</v>
      </c>
      <c r="BK3" s="59" t="str">
        <f>LOOKUP(BJ3,{0,1,2,3,4,5,6,7,8,9,10,11,12,13,14,15,16,17,18,19,20,21,22,23,24,25},{"0","50","48","46","44","42","40","38","36","34","32","30","28","26","24","22","20","18","16","14","12","10","8","6","4","2"})</f>
        <v>0</v>
      </c>
      <c r="BL3" s="60">
        <f t="shared" ref="BL3:BL18" si="5">SUM(BG3+BK3)</f>
        <v>0</v>
      </c>
      <c r="BM3" s="50"/>
      <c r="BN3" s="52"/>
      <c r="BO3" s="53"/>
      <c r="BP3" s="53"/>
      <c r="BQ3" s="63"/>
      <c r="BR3" s="52"/>
      <c r="BS3" s="55">
        <f>IF(($BR$3:$BR$27)&gt;0,RANK(BR3,$BR$3:$BR$27),0)</f>
        <v>0</v>
      </c>
      <c r="BT3" s="55" t="str">
        <f>LOOKUP(BS3,{0,1,2,3,4,5,6,7,8,9,10,11,12,13,14,15,16,17,18,19,20,21,22,23,24,25},{"0","50","48","46","44","42","40","38","36","34","32","30","28","26","24","22","20","18","16","14","12","10","8","6","4","2"})</f>
        <v>0</v>
      </c>
      <c r="BU3" s="56">
        <f t="shared" ref="BU3:BU18" si="6">SUM(BO3+BT3)</f>
        <v>0</v>
      </c>
      <c r="BV3" s="57"/>
      <c r="BW3" s="75"/>
      <c r="BX3" s="47"/>
      <c r="BY3" s="47"/>
      <c r="BZ3" s="75"/>
      <c r="CA3" s="59">
        <f>IF(($BZ$3:$BZ$27)&gt;0,RANK(BZ3,$BZ$3:$BZ$27),0)</f>
        <v>0</v>
      </c>
      <c r="CB3" s="59" t="str">
        <f>LOOKUP(CA3,{0,1,2,3,4,5,6,7,8,9,10,11,12,13,14,15,16,17,18,19,20,21,22,23,24,25},{"0","50","48","46","44","42","40","38","36","34","32","30","28","26","24","22","20","18","16","14","12","10","8","6","4","2"})</f>
        <v>0</v>
      </c>
      <c r="CC3" s="60">
        <f t="shared" ref="CC3:CC18" si="7">SUM(BX3+CB3)</f>
        <v>0</v>
      </c>
      <c r="CD3" s="50"/>
      <c r="CE3" s="52"/>
      <c r="CF3" s="53"/>
      <c r="CG3" s="53"/>
      <c r="CH3" s="53"/>
      <c r="CI3" s="52"/>
      <c r="CJ3" s="55">
        <f>IF(($CI$3:$CI$27)&gt;0,RANK(CI3,$CI$3:$CI$27),0)</f>
        <v>0</v>
      </c>
      <c r="CK3" s="55" t="str">
        <f>LOOKUP(CJ3,{0,1,2,3,4,5,6,7,8,9,10,11,12,13,14,15,16,17,18,19,20,21,22,23,24,25},{"0","50","48","46","44","42","40","38","36","34","32","30","28","26","24","22","20","18","16","14","12","10","8","6","4","2"})</f>
        <v>0</v>
      </c>
      <c r="CL3" s="53">
        <f t="shared" ref="CL3:CL18" si="8">SUM(CG3+CK3)</f>
        <v>0</v>
      </c>
      <c r="CM3" s="57"/>
      <c r="CN3" s="75"/>
      <c r="CO3" s="47"/>
      <c r="CP3" s="47"/>
      <c r="CQ3" s="47"/>
      <c r="CR3" s="75"/>
      <c r="CS3" s="59">
        <f>IF(($CR$3:$CR$27)&gt;0,RANK(CR3,$CR$3:$CR$27),0)</f>
        <v>0</v>
      </c>
      <c r="CT3" s="59" t="str">
        <f>LOOKUP(CS3,{0,1,2,3,4,5,6,7,8,9,10,11,12,13,14,15,16,17,18,19,20,21,22,23,24,25},{"0","50","48","46","44","42","40","38","36","34","32","30","28","26","24","22","20","18","16","14","12","10","8","6","4","2"})</f>
        <v>0</v>
      </c>
      <c r="CU3" s="47">
        <f t="shared" ref="CU3:CU18" si="9">SUM(CP3+CT3)</f>
        <v>0</v>
      </c>
      <c r="CV3" s="65"/>
      <c r="CW3" s="76"/>
      <c r="CX3" s="67"/>
      <c r="CY3" s="67"/>
      <c r="CZ3" s="67"/>
      <c r="DA3" s="76"/>
      <c r="DB3" s="68">
        <f>IF(($DA$3:$DA$27)&gt;0,RANK(DA3,$DA$3:$DA$27),0)</f>
        <v>0</v>
      </c>
      <c r="DC3" s="68" t="str">
        <f>LOOKUP(DB3,{0,1,2,3,4,5,6,7,8,9,10,11,12,13,14,15,16,17,18,19,20,21,22,23,24,25},{"0","50","48","46","44","42","40","38","36","34","32","30","28","26","24","22","20","18","16","14","12","10","8","6","4","2"})</f>
        <v>0</v>
      </c>
      <c r="DD3" s="67">
        <f t="shared" ref="DD3:DD18" si="10">SUM(CY3+DC3)</f>
        <v>0</v>
      </c>
      <c r="DE3" s="69"/>
      <c r="DF3" s="77"/>
      <c r="DG3" s="61"/>
      <c r="DH3" s="61"/>
      <c r="DI3" s="61"/>
      <c r="DJ3" s="77"/>
      <c r="DK3" s="70">
        <f>IF(($DJ$3:$DJ$27)&gt;0,RANK(DJ3,$DJ$3:$DJ$27),0)</f>
        <v>0</v>
      </c>
      <c r="DL3" s="70" t="str">
        <f>LOOKUP(DK3,{0,1,2,3,4,5,6,7,8,9,10,11,12,13,14,15,16,17,18,19,20,21,22,23,24,25},{"0","50","48","46","44","42","40","38","36","34","32","30","28","26","24","22","20","18","16","14","12","10","8","6","4","2"})</f>
        <v>0</v>
      </c>
      <c r="DM3" s="61">
        <f t="shared" ref="DM3:DM18" si="11">SUM(DH3+DL3)</f>
        <v>0</v>
      </c>
    </row>
    <row r="4" spans="1:117" s="46" customFormat="1" ht="30" customHeight="1" x14ac:dyDescent="0.25">
      <c r="A4" s="177"/>
      <c r="B4" s="47">
        <v>2</v>
      </c>
      <c r="C4" s="311" t="s">
        <v>182</v>
      </c>
      <c r="D4" s="312"/>
      <c r="E4" s="309" t="s">
        <v>183</v>
      </c>
      <c r="F4" s="310"/>
      <c r="G4" s="210"/>
      <c r="H4" s="211"/>
      <c r="I4" s="210"/>
      <c r="J4" s="212"/>
      <c r="K4" s="189"/>
      <c r="L4" s="52">
        <v>5.13</v>
      </c>
      <c r="M4" s="52"/>
      <c r="N4" s="53"/>
      <c r="O4" s="53">
        <v>3</v>
      </c>
      <c r="P4" s="52">
        <v>10.25</v>
      </c>
      <c r="Q4" s="55">
        <f t="shared" ref="Q4:Q26" si="12">IF(($P$3:$P$27)&gt;0,RANK(P4,$P$3:$P$27),0)</f>
        <v>5</v>
      </c>
      <c r="R4" s="55" t="str">
        <f>LOOKUP(Q4,{0,1,2,3,4,5,6,7,8,9,10,11,12,13,14,15,16,17,18,19,20,21,22,23,24,25},{"0","50","48","46","44","42","40","38","36","34","32","30","28","26","24","22","20","18","16","14","12","10","8","6","4","2"})</f>
        <v>42</v>
      </c>
      <c r="S4" s="56">
        <f t="shared" si="0"/>
        <v>42</v>
      </c>
      <c r="T4" s="57"/>
      <c r="U4" s="75"/>
      <c r="V4" s="47"/>
      <c r="W4" s="47"/>
      <c r="X4" s="47"/>
      <c r="Y4" s="75"/>
      <c r="Z4" s="59">
        <f t="shared" ref="Z4:Z27" si="13">IF(($Y$3:$Y$27)&gt;0,RANK(Y4,$Y$3:$Y$27),0)</f>
        <v>0</v>
      </c>
      <c r="AA4" s="59" t="str">
        <f>LOOKUP(Z4,{0,1,2,3,4,5,6,7,8,9,10,11,12,13,14,15,16,17,18,19,20,21,22,23,24,25},{"0","50","48","46","44","42","40","38","36","34","32","30","28","26","24","22","20","18","16","14","12","10","8","6","4","2"})</f>
        <v>0</v>
      </c>
      <c r="AB4" s="60">
        <f t="shared" si="1"/>
        <v>0</v>
      </c>
      <c r="AC4" s="50"/>
      <c r="AD4" s="52"/>
      <c r="AE4" s="53"/>
      <c r="AF4" s="53"/>
      <c r="AG4" s="53"/>
      <c r="AH4" s="52"/>
      <c r="AI4" s="55">
        <f t="shared" ref="AI4:AI27" si="14">IF(($AH$3:$AH$27)&gt;0,RANK(AH4,$AH$3:$AH$27),0)</f>
        <v>0</v>
      </c>
      <c r="AJ4" s="55" t="str">
        <f>LOOKUP(AI4,{0,1,2,3,4,5,6,7,8,9,10,11,12,13,14,15,16,17,18,19,20,21,22,23,24,25},{"0","50","48","46","44","42","40","38","36","34","32","30","28","26","24","22","20","18","16","14","12","10","8","6","4","2"})</f>
        <v>0</v>
      </c>
      <c r="AK4" s="56">
        <f t="shared" si="2"/>
        <v>0</v>
      </c>
      <c r="AL4" s="57"/>
      <c r="AM4" s="75"/>
      <c r="AN4" s="61"/>
      <c r="AO4" s="47"/>
      <c r="AP4" s="47"/>
      <c r="AQ4" s="75"/>
      <c r="AR4" s="59">
        <f t="shared" ref="AR4:AR27" si="15">IF(($AQ$3:$AQ$27)&gt;0,RANK(AQ4,$AQ$3:$AQ$27),0)</f>
        <v>0</v>
      </c>
      <c r="AS4" s="59" t="str">
        <f>LOOKUP(AR4,{0,1,2,3,4,5,6,7,8,9,10,11,12,13,14,15,16,17,18,19,20,21,22,23,24,25},{"0","50","48","46","44","42","40","38","36","34","32","30","28","26","24","22","20","18","16","14","12","10","8","6","4","2"})</f>
        <v>0</v>
      </c>
      <c r="AT4" s="60">
        <f t="shared" si="3"/>
        <v>0</v>
      </c>
      <c r="AU4" s="50"/>
      <c r="AV4" s="52"/>
      <c r="AW4" s="53"/>
      <c r="AX4" s="53"/>
      <c r="AY4" s="53"/>
      <c r="AZ4" s="52"/>
      <c r="BA4" s="55">
        <f t="shared" ref="BA4:BA27" si="16">IF(($AZ$3:$AZ$27)&gt;0,RANK(AZ4,$AZ$3:$AZ$27),0)</f>
        <v>0</v>
      </c>
      <c r="BB4" s="55" t="str">
        <f>LOOKUP(BA4,{0,1,2,3,4,5,6,7,8,9,10,11,12,13,14,15,16,17,18,19,20,21,22,23,24,25},{"0","50","48","46","44","42","40","38","36","34","32","30","28","26","24","22","20","18","16","14","12","10","8","6","4","2"})</f>
        <v>0</v>
      </c>
      <c r="BC4" s="56">
        <f t="shared" si="4"/>
        <v>0</v>
      </c>
      <c r="BD4" s="57"/>
      <c r="BE4" s="77"/>
      <c r="BF4" s="61"/>
      <c r="BG4" s="47"/>
      <c r="BH4" s="47"/>
      <c r="BI4" s="75"/>
      <c r="BJ4" s="59">
        <f t="shared" ref="BJ4:BJ27" si="17">IF(($BI$3:$BI$27)&gt;0,RANK(BI4,$BI$3:$BI$27),0)</f>
        <v>0</v>
      </c>
      <c r="BK4" s="59" t="str">
        <f>LOOKUP(BJ4,{0,1,2,3,4,5,6,7,8,9,10,11,12,13,14,15,16,17,18,19,20,21,22,23,24,25},{"0","50","48","46","44","42","40","38","36","34","32","30","28","26","24","22","20","18","16","14","12","10","8","6","4","2"})</f>
        <v>0</v>
      </c>
      <c r="BL4" s="60">
        <f t="shared" si="5"/>
        <v>0</v>
      </c>
      <c r="BM4" s="50"/>
      <c r="BN4" s="52"/>
      <c r="BO4" s="53"/>
      <c r="BP4" s="53"/>
      <c r="BQ4" s="63"/>
      <c r="BR4" s="52"/>
      <c r="BS4" s="55">
        <f t="shared" ref="BS4:BS27" si="18">IF(($BR$3:$BR$27)&gt;0,RANK(BR4,$BR$3:$BR$27),0)</f>
        <v>0</v>
      </c>
      <c r="BT4" s="55" t="str">
        <f>LOOKUP(BS4,{0,1,2,3,4,5,6,7,8,9,10,11,12,13,14,15,16,17,18,19,20,21,22,23,24,25},{"0","50","48","46","44","42","40","38","36","34","32","30","28","26","24","22","20","18","16","14","12","10","8","6","4","2"})</f>
        <v>0</v>
      </c>
      <c r="BU4" s="56">
        <f t="shared" si="6"/>
        <v>0</v>
      </c>
      <c r="BV4" s="57"/>
      <c r="BW4" s="75"/>
      <c r="BX4" s="47"/>
      <c r="BY4" s="47"/>
      <c r="BZ4" s="75"/>
      <c r="CA4" s="59">
        <f t="shared" ref="CA4:CA27" si="19">IF(($BZ$3:$BZ$27)&gt;0,RANK(BZ4,$BZ$3:$BZ$27),0)</f>
        <v>0</v>
      </c>
      <c r="CB4" s="59" t="str">
        <f>LOOKUP(CA4,{0,1,2,3,4,5,6,7,8,9,10,11,12,13,14,15,16,17,18,19,20,21,22,23,24,25},{"0","50","48","46","44","42","40","38","36","34","32","30","28","26","24","22","20","18","16","14","12","10","8","6","4","2"})</f>
        <v>0</v>
      </c>
      <c r="CC4" s="60">
        <f t="shared" si="7"/>
        <v>0</v>
      </c>
      <c r="CD4" s="50"/>
      <c r="CE4" s="52"/>
      <c r="CF4" s="53"/>
      <c r="CG4" s="53"/>
      <c r="CH4" s="53"/>
      <c r="CI4" s="52"/>
      <c r="CJ4" s="55">
        <f t="shared" ref="CJ4:CJ27" si="20">IF(($CI$3:$CI$27)&gt;0,RANK(CI4,$CI$3:$CI$27),0)</f>
        <v>0</v>
      </c>
      <c r="CK4" s="55" t="str">
        <f>LOOKUP(CJ4,{0,1,2,3,4,5,6,7,8,9,10,11,12,13,14,15,16,17,18,19,20,21,22,23,24,25},{"0","50","48","46","44","42","40","38","36","34","32","30","28","26","24","22","20","18","16","14","12","10","8","6","4","2"})</f>
        <v>0</v>
      </c>
      <c r="CL4" s="53">
        <f t="shared" si="8"/>
        <v>0</v>
      </c>
      <c r="CM4" s="57"/>
      <c r="CN4" s="75"/>
      <c r="CO4" s="47"/>
      <c r="CP4" s="47"/>
      <c r="CQ4" s="47"/>
      <c r="CR4" s="75"/>
      <c r="CS4" s="59">
        <f t="shared" ref="CS4:CS27" si="21">IF(($CR$3:$CR$27)&gt;0,RANK(CR4,$CR$3:$CR$27),0)</f>
        <v>0</v>
      </c>
      <c r="CT4" s="59" t="str">
        <f>LOOKUP(CS4,{0,1,2,3,4,5,6,7,8,9,10,11,12,13,14,15,16,17,18,19,20,21,22,23,24,25},{"0","50","48","46","44","42","40","38","36","34","32","30","28","26","24","22","20","18","16","14","12","10","8","6","4","2"})</f>
        <v>0</v>
      </c>
      <c r="CU4" s="47">
        <f t="shared" si="9"/>
        <v>0</v>
      </c>
      <c r="CV4" s="65"/>
      <c r="CW4" s="76"/>
      <c r="CX4" s="67"/>
      <c r="CY4" s="67"/>
      <c r="CZ4" s="67"/>
      <c r="DA4" s="76"/>
      <c r="DB4" s="68">
        <f t="shared" ref="DB4:DB27" si="22">IF(($DA$3:$DA$27)&gt;0,RANK(DA4,$DA$3:$DA$27),0)</f>
        <v>0</v>
      </c>
      <c r="DC4" s="68" t="str">
        <f>LOOKUP(DB4,{0,1,2,3,4,5,6,7,8,9,10,11,12,13,14,15,16,17,18,19,20,21,22,23,24,25},{"0","50","48","46","44","42","40","38","36","34","32","30","28","26","24","22","20","18","16","14","12","10","8","6","4","2"})</f>
        <v>0</v>
      </c>
      <c r="DD4" s="67">
        <f t="shared" si="10"/>
        <v>0</v>
      </c>
      <c r="DE4" s="69"/>
      <c r="DF4" s="77"/>
      <c r="DG4" s="61"/>
      <c r="DH4" s="61"/>
      <c r="DI4" s="61"/>
      <c r="DJ4" s="77"/>
      <c r="DK4" s="70">
        <f t="shared" ref="DK4:DK27" si="23">IF(($DJ$3:$DJ$27)&gt;0,RANK(DJ4,$DJ$3:$DJ$27),0)</f>
        <v>0</v>
      </c>
      <c r="DL4" s="70" t="str">
        <f>LOOKUP(DK4,{0,1,2,3,4,5,6,7,8,9,10,11,12,13,14,15,16,17,18,19,20,21,22,23,24,25},{"0","50","48","46","44","42","40","38","36","34","32","30","28","26","24","22","20","18","16","14","12","10","8","6","4","2"})</f>
        <v>0</v>
      </c>
      <c r="DM4" s="61">
        <f t="shared" si="11"/>
        <v>0</v>
      </c>
    </row>
    <row r="5" spans="1:117" s="46" customFormat="1" ht="25.15" customHeight="1" x14ac:dyDescent="0.25">
      <c r="A5" s="177"/>
      <c r="B5" s="47">
        <v>3</v>
      </c>
      <c r="C5" s="311" t="s">
        <v>207</v>
      </c>
      <c r="D5" s="312"/>
      <c r="E5" s="309" t="s">
        <v>208</v>
      </c>
      <c r="F5" s="310"/>
      <c r="G5" s="210"/>
      <c r="H5" s="211"/>
      <c r="I5" s="210"/>
      <c r="J5" s="212"/>
      <c r="K5" s="190"/>
      <c r="L5" s="52">
        <v>3.25</v>
      </c>
      <c r="M5" s="52"/>
      <c r="N5" s="53"/>
      <c r="O5" s="53">
        <v>4</v>
      </c>
      <c r="P5" s="52">
        <v>7.66</v>
      </c>
      <c r="Q5" s="55">
        <f t="shared" si="12"/>
        <v>7</v>
      </c>
      <c r="R5" s="55" t="str">
        <f>LOOKUP(Q5,{0,1,2,3,4,5,6,7,8,9,10,11,12,13,14,15,16,17,18,19,20,21,22,23,24,25},{"0","50","48","46","44","42","40","38","36","34","32","30","28","26","24","22","20","18","16","14","12","10","8","6","4","2"})</f>
        <v>38</v>
      </c>
      <c r="S5" s="56">
        <f t="shared" si="0"/>
        <v>38</v>
      </c>
      <c r="T5" s="71"/>
      <c r="U5" s="75"/>
      <c r="V5" s="47"/>
      <c r="W5" s="47"/>
      <c r="X5" s="47"/>
      <c r="Y5" s="75"/>
      <c r="Z5" s="59">
        <f t="shared" si="13"/>
        <v>0</v>
      </c>
      <c r="AA5" s="59" t="str">
        <f>LOOKUP(Z5,{0,1,2,3,4,5,6,7,8,9,10,11,12,13,14,15,16,17,18,19,20,21,22,23,24,25},{"0","50","48","46","44","42","40","38","36","34","32","30","28","26","24","22","20","18","16","14","12","10","8","6","4","2"})</f>
        <v>0</v>
      </c>
      <c r="AB5" s="60">
        <f t="shared" si="1"/>
        <v>0</v>
      </c>
      <c r="AC5" s="50"/>
      <c r="AD5" s="52"/>
      <c r="AE5" s="53"/>
      <c r="AF5" s="53"/>
      <c r="AG5" s="53"/>
      <c r="AH5" s="52"/>
      <c r="AI5" s="55">
        <f t="shared" si="14"/>
        <v>0</v>
      </c>
      <c r="AJ5" s="55" t="str">
        <f>LOOKUP(AI5,{0,1,2,3,4,5,6,7,8,9,10,11,12,13,14,15,16,17,18,19,20,21,22,23,24,25},{"0","50","48","46","44","42","40","38","36","34","32","30","28","26","24","22","20","18","16","14","12","10","8","6","4","2"})</f>
        <v>0</v>
      </c>
      <c r="AK5" s="56">
        <f t="shared" si="2"/>
        <v>0</v>
      </c>
      <c r="AL5" s="57"/>
      <c r="AM5" s="75"/>
      <c r="AN5" s="61"/>
      <c r="AO5" s="47"/>
      <c r="AP5" s="47"/>
      <c r="AQ5" s="75"/>
      <c r="AR5" s="59">
        <f t="shared" si="15"/>
        <v>0</v>
      </c>
      <c r="AS5" s="59" t="str">
        <f>LOOKUP(AR5,{0,1,2,3,4,5,6,7,8,9,10,11,12,13,14,15,16,17,18,19,20,21,22,23,24,25},{"0","50","48","46","44","42","40","38","36","34","32","30","28","26","24","22","20","18","16","14","12","10","8","6","4","2"})</f>
        <v>0</v>
      </c>
      <c r="AT5" s="60">
        <f t="shared" si="3"/>
        <v>0</v>
      </c>
      <c r="AU5" s="50"/>
      <c r="AV5" s="52"/>
      <c r="AW5" s="53"/>
      <c r="AX5" s="53"/>
      <c r="AY5" s="53"/>
      <c r="AZ5" s="52"/>
      <c r="BA5" s="55">
        <f t="shared" si="16"/>
        <v>0</v>
      </c>
      <c r="BB5" s="55" t="str">
        <f>LOOKUP(BA5,{0,1,2,3,4,5,6,7,8,9,10,11,12,13,14,15,16,17,18,19,20,21,22,23,24,25},{"0","50","48","46","44","42","40","38","36","34","32","30","28","26","24","22","20","18","16","14","12","10","8","6","4","2"})</f>
        <v>0</v>
      </c>
      <c r="BC5" s="56">
        <f t="shared" si="4"/>
        <v>0</v>
      </c>
      <c r="BD5" s="57"/>
      <c r="BE5" s="77"/>
      <c r="BF5" s="61"/>
      <c r="BG5" s="47"/>
      <c r="BH5" s="47"/>
      <c r="BI5" s="75"/>
      <c r="BJ5" s="59">
        <f t="shared" si="17"/>
        <v>0</v>
      </c>
      <c r="BK5" s="59" t="str">
        <f>LOOKUP(BJ5,{0,1,2,3,4,5,6,7,8,9,10,11,12,13,14,15,16,17,18,19,20,21,22,23,24,25},{"0","50","48","46","44","42","40","38","36","34","32","30","28","26","24","22","20","18","16","14","12","10","8","6","4","2"})</f>
        <v>0</v>
      </c>
      <c r="BL5" s="60">
        <f t="shared" si="5"/>
        <v>0</v>
      </c>
      <c r="BM5" s="72"/>
      <c r="BN5" s="52"/>
      <c r="BO5" s="53"/>
      <c r="BP5" s="53"/>
      <c r="BQ5" s="63"/>
      <c r="BR5" s="52"/>
      <c r="BS5" s="55">
        <f t="shared" si="18"/>
        <v>0</v>
      </c>
      <c r="BT5" s="55" t="str">
        <f>LOOKUP(BS5,{0,1,2,3,4,5,6,7,8,9,10,11,12,13,14,15,16,17,18,19,20,21,22,23,24,25},{"0","50","48","46","44","42","40","38","36","34","32","30","28","26","24","22","20","18","16","14","12","10","8","6","4","2"})</f>
        <v>0</v>
      </c>
      <c r="BU5" s="56">
        <f t="shared" si="6"/>
        <v>0</v>
      </c>
      <c r="BV5" s="57"/>
      <c r="BW5" s="75"/>
      <c r="BX5" s="47"/>
      <c r="BY5" s="47"/>
      <c r="BZ5" s="75"/>
      <c r="CA5" s="59">
        <f t="shared" si="19"/>
        <v>0</v>
      </c>
      <c r="CB5" s="59" t="str">
        <f>LOOKUP(CA5,{0,1,2,3,4,5,6,7,8,9,10,11,12,13,14,15,16,17,18,19,20,21,22,23,24,25},{"0","50","48","46","44","42","40","38","36","34","32","30","28","26","24","22","20","18","16","14","12","10","8","6","4","2"})</f>
        <v>0</v>
      </c>
      <c r="CC5" s="60">
        <f t="shared" si="7"/>
        <v>0</v>
      </c>
      <c r="CD5" s="50"/>
      <c r="CE5" s="52"/>
      <c r="CF5" s="53"/>
      <c r="CG5" s="53"/>
      <c r="CH5" s="53"/>
      <c r="CI5" s="52"/>
      <c r="CJ5" s="55">
        <f t="shared" si="20"/>
        <v>0</v>
      </c>
      <c r="CK5" s="55" t="str">
        <f>LOOKUP(CJ5,{0,1,2,3,4,5,6,7,8,9,10,11,12,13,14,15,16,17,18,19,20,21,22,23,24,25},{"0","50","48","46","44","42","40","38","36","34","32","30","28","26","24","22","20","18","16","14","12","10","8","6","4","2"})</f>
        <v>0</v>
      </c>
      <c r="CL5" s="53">
        <f t="shared" si="8"/>
        <v>0</v>
      </c>
      <c r="CM5" s="57"/>
      <c r="CN5" s="75"/>
      <c r="CO5" s="47"/>
      <c r="CP5" s="47"/>
      <c r="CQ5" s="47"/>
      <c r="CR5" s="75"/>
      <c r="CS5" s="59">
        <f t="shared" si="21"/>
        <v>0</v>
      </c>
      <c r="CT5" s="59" t="str">
        <f>LOOKUP(CS5,{0,1,2,3,4,5,6,7,8,9,10,11,12,13,14,15,16,17,18,19,20,21,22,23,24,25},{"0","50","48","46","44","42","40","38","36","34","32","30","28","26","24","22","20","18","16","14","12","10","8","6","4","2"})</f>
        <v>0</v>
      </c>
      <c r="CU5" s="47">
        <f t="shared" si="9"/>
        <v>0</v>
      </c>
      <c r="CV5" s="65"/>
      <c r="CW5" s="76"/>
      <c r="CX5" s="67"/>
      <c r="CY5" s="67"/>
      <c r="CZ5" s="67"/>
      <c r="DA5" s="76"/>
      <c r="DB5" s="68">
        <f t="shared" si="22"/>
        <v>0</v>
      </c>
      <c r="DC5" s="68" t="str">
        <f>LOOKUP(DB5,{0,1,2,3,4,5,6,7,8,9,10,11,12,13,14,15,16,17,18,19,20,21,22,23,24,25},{"0","50","48","46","44","42","40","38","36","34","32","30","28","26","24","22","20","18","16","14","12","10","8","6","4","2"})</f>
        <v>0</v>
      </c>
      <c r="DD5" s="67">
        <f t="shared" si="10"/>
        <v>0</v>
      </c>
      <c r="DE5" s="69"/>
      <c r="DF5" s="77"/>
      <c r="DG5" s="61"/>
      <c r="DH5" s="61"/>
      <c r="DI5" s="61"/>
      <c r="DJ5" s="77"/>
      <c r="DK5" s="70">
        <f t="shared" si="23"/>
        <v>0</v>
      </c>
      <c r="DL5" s="70" t="str">
        <f>LOOKUP(DK5,{0,1,2,3,4,5,6,7,8,9,10,11,12,13,14,15,16,17,18,19,20,21,22,23,24,25},{"0","50","48","46","44","42","40","38","36","34","32","30","28","26","24","22","20","18","16","14","12","10","8","6","4","2"})</f>
        <v>0</v>
      </c>
      <c r="DM5" s="61">
        <f t="shared" si="11"/>
        <v>0</v>
      </c>
    </row>
    <row r="6" spans="1:117" s="46" customFormat="1" ht="27" customHeight="1" x14ac:dyDescent="0.25">
      <c r="A6" s="177"/>
      <c r="B6" s="47">
        <v>4</v>
      </c>
      <c r="C6" s="311" t="s">
        <v>209</v>
      </c>
      <c r="D6" s="312"/>
      <c r="E6" s="309" t="s">
        <v>118</v>
      </c>
      <c r="F6" s="310"/>
      <c r="G6" s="210"/>
      <c r="H6" s="211"/>
      <c r="I6" s="210"/>
      <c r="J6" s="212"/>
      <c r="K6" s="189"/>
      <c r="L6" s="52"/>
      <c r="M6" s="52"/>
      <c r="N6" s="53"/>
      <c r="O6" s="53">
        <v>3</v>
      </c>
      <c r="P6" s="52">
        <v>4.72</v>
      </c>
      <c r="Q6" s="55">
        <f t="shared" si="12"/>
        <v>9</v>
      </c>
      <c r="R6" s="55" t="str">
        <f>LOOKUP(Q6,{0,1,2,3,4,5,6,7,8,9,10,11,12,13,14,15,16,17,18,19,20,21,22,23,24,25},{"0","50","48","46","44","42","40","38","36","34","32","30","28","26","24","22","20","18","16","14","12","10","8","6","4","2"})</f>
        <v>34</v>
      </c>
      <c r="S6" s="56">
        <f>SUM(N6+R6)</f>
        <v>34</v>
      </c>
      <c r="T6" s="57"/>
      <c r="U6" s="75"/>
      <c r="V6" s="47"/>
      <c r="W6" s="47"/>
      <c r="X6" s="47"/>
      <c r="Y6" s="75"/>
      <c r="Z6" s="59">
        <f t="shared" si="13"/>
        <v>0</v>
      </c>
      <c r="AA6" s="59" t="str">
        <f>LOOKUP(Z6,{0,1,2,3,4,5,6,7,8,9,10,11,12,13,14,15,16,17,18,19,20,21,22,23,24,25},{"0","50","48","46","44","42","40","38","36","34","32","30","28","26","24","22","20","18","16","14","12","10","8","6","4","2"})</f>
        <v>0</v>
      </c>
      <c r="AB6" s="60">
        <f t="shared" si="1"/>
        <v>0</v>
      </c>
      <c r="AC6" s="50"/>
      <c r="AD6" s="52"/>
      <c r="AE6" s="53"/>
      <c r="AF6" s="53"/>
      <c r="AG6" s="53"/>
      <c r="AH6" s="52"/>
      <c r="AI6" s="55">
        <f t="shared" si="14"/>
        <v>0</v>
      </c>
      <c r="AJ6" s="55" t="str">
        <f>LOOKUP(AI6,{0,1,2,3,4,5,6,7,8,9,10,11,12,13,14,15,16,17,18,19,20,21,22,23,24,25},{"0","50","48","46","44","42","40","38","36","34","32","30","28","26","24","22","20","18","16","14","12","10","8","6","4","2"})</f>
        <v>0</v>
      </c>
      <c r="AK6" s="56">
        <f t="shared" si="2"/>
        <v>0</v>
      </c>
      <c r="AL6" s="57"/>
      <c r="AM6" s="75"/>
      <c r="AN6" s="61"/>
      <c r="AO6" s="47"/>
      <c r="AP6" s="47"/>
      <c r="AQ6" s="75"/>
      <c r="AR6" s="59">
        <f t="shared" si="15"/>
        <v>0</v>
      </c>
      <c r="AS6" s="59" t="str">
        <f>LOOKUP(AR6,{0,1,2,3,4,5,6,7,8,9,10,11,12,13,14,15,16,17,18,19,20,21,22,23,24,25},{"0","50","48","46","44","42","40","38","36","34","32","30","28","26","24","22","20","18","16","14","12","10","8","6","4","2"})</f>
        <v>0</v>
      </c>
      <c r="AT6" s="60">
        <f t="shared" si="3"/>
        <v>0</v>
      </c>
      <c r="AU6" s="50"/>
      <c r="AV6" s="52"/>
      <c r="AW6" s="53"/>
      <c r="AX6" s="53"/>
      <c r="AY6" s="53"/>
      <c r="AZ6" s="52"/>
      <c r="BA6" s="55">
        <f t="shared" si="16"/>
        <v>0</v>
      </c>
      <c r="BB6" s="55" t="str">
        <f>LOOKUP(BA6,{0,1,2,3,4,5,6,7,8,9,10,11,12,13,14,15,16,17,18,19,20,21,22,23,24,25},{"0","50","48","46","44","42","40","38","36","34","32","30","28","26","24","22","20","18","16","14","12","10","8","6","4","2"})</f>
        <v>0</v>
      </c>
      <c r="BC6" s="56">
        <f t="shared" si="4"/>
        <v>0</v>
      </c>
      <c r="BD6" s="57"/>
      <c r="BE6" s="77"/>
      <c r="BF6" s="61"/>
      <c r="BG6" s="47"/>
      <c r="BH6" s="47"/>
      <c r="BI6" s="75"/>
      <c r="BJ6" s="59">
        <f t="shared" si="17"/>
        <v>0</v>
      </c>
      <c r="BK6" s="59" t="str">
        <f>LOOKUP(BJ6,{0,1,2,3,4,5,6,7,8,9,10,11,12,13,14,15,16,17,18,19,20,21,22,23,24,25},{"0","50","48","46","44","42","40","38","36","34","32","30","28","26","24","22","20","18","16","14","12","10","8","6","4","2"})</f>
        <v>0</v>
      </c>
      <c r="BL6" s="60">
        <f t="shared" si="5"/>
        <v>0</v>
      </c>
      <c r="BM6" s="50"/>
      <c r="BN6" s="52"/>
      <c r="BO6" s="53"/>
      <c r="BP6" s="53"/>
      <c r="BQ6" s="63"/>
      <c r="BR6" s="52"/>
      <c r="BS6" s="55">
        <f t="shared" si="18"/>
        <v>0</v>
      </c>
      <c r="BT6" s="55" t="str">
        <f>LOOKUP(BS6,{0,1,2,3,4,5,6,7,8,9,10,11,12,13,14,15,16,17,18,19,20,21,22,23,24,25},{"0","50","48","46","44","42","40","38","36","34","32","30","28","26","24","22","20","18","16","14","12","10","8","6","4","2"})</f>
        <v>0</v>
      </c>
      <c r="BU6" s="56">
        <f t="shared" si="6"/>
        <v>0</v>
      </c>
      <c r="BV6" s="57"/>
      <c r="BW6" s="75"/>
      <c r="BX6" s="47"/>
      <c r="BY6" s="47"/>
      <c r="BZ6" s="75"/>
      <c r="CA6" s="59">
        <f t="shared" si="19"/>
        <v>0</v>
      </c>
      <c r="CB6" s="59" t="str">
        <f>LOOKUP(CA6,{0,1,2,3,4,5,6,7,8,9,10,11,12,13,14,15,16,17,18,19,20,21,22,23,24,25},{"0","50","48","46","44","42","40","38","36","34","32","30","28","26","24","22","20","18","16","14","12","10","8","6","4","2"})</f>
        <v>0</v>
      </c>
      <c r="CC6" s="60">
        <f t="shared" si="7"/>
        <v>0</v>
      </c>
      <c r="CD6" s="50"/>
      <c r="CE6" s="52"/>
      <c r="CF6" s="53"/>
      <c r="CG6" s="53"/>
      <c r="CH6" s="53"/>
      <c r="CI6" s="52"/>
      <c r="CJ6" s="55">
        <f t="shared" si="20"/>
        <v>0</v>
      </c>
      <c r="CK6" s="55" t="str">
        <f>LOOKUP(CJ6,{0,1,2,3,4,5,6,7,8,9,10,11,12,13,14,15,16,17,18,19,20,21,22,23,24,25},{"0","50","48","46","44","42","40","38","36","34","32","30","28","26","24","22","20","18","16","14","12","10","8","6","4","2"})</f>
        <v>0</v>
      </c>
      <c r="CL6" s="53">
        <f t="shared" si="8"/>
        <v>0</v>
      </c>
      <c r="CM6" s="57"/>
      <c r="CN6" s="75"/>
      <c r="CO6" s="47"/>
      <c r="CP6" s="47"/>
      <c r="CQ6" s="47"/>
      <c r="CR6" s="75"/>
      <c r="CS6" s="59">
        <f t="shared" si="21"/>
        <v>0</v>
      </c>
      <c r="CT6" s="59" t="str">
        <f>LOOKUP(CS6,{0,1,2,3,4,5,6,7,8,9,10,11,12,13,14,15,16,17,18,19,20,21,22,23,24,25},{"0","50","48","46","44","42","40","38","36","34","32","30","28","26","24","22","20","18","16","14","12","10","8","6","4","2"})</f>
        <v>0</v>
      </c>
      <c r="CU6" s="47">
        <f t="shared" si="9"/>
        <v>0</v>
      </c>
      <c r="CV6" s="65"/>
      <c r="CW6" s="76"/>
      <c r="CX6" s="67"/>
      <c r="CY6" s="67"/>
      <c r="CZ6" s="67"/>
      <c r="DA6" s="76"/>
      <c r="DB6" s="68">
        <f t="shared" si="22"/>
        <v>0</v>
      </c>
      <c r="DC6" s="68" t="str">
        <f>LOOKUP(DB6,{0,1,2,3,4,5,6,7,8,9,10,11,12,13,14,15,16,17,18,19,20,21,22,23,24,25},{"0","50","48","46","44","42","40","38","36","34","32","30","28","26","24","22","20","18","16","14","12","10","8","6","4","2"})</f>
        <v>0</v>
      </c>
      <c r="DD6" s="67">
        <f t="shared" si="10"/>
        <v>0</v>
      </c>
      <c r="DE6" s="69"/>
      <c r="DF6" s="77"/>
      <c r="DG6" s="61"/>
      <c r="DH6" s="61"/>
      <c r="DI6" s="61"/>
      <c r="DJ6" s="77"/>
      <c r="DK6" s="70">
        <f t="shared" si="23"/>
        <v>0</v>
      </c>
      <c r="DL6" s="70" t="str">
        <f>LOOKUP(DK6,{0,1,2,3,4,5,6,7,8,9,10,11,12,13,14,15,16,17,18,19,20,21,22,23,24,25},{"0","50","48","46","44","42","40","38","36","34","32","30","28","26","24","22","20","18","16","14","12","10","8","6","4","2"})</f>
        <v>0</v>
      </c>
      <c r="DM6" s="61">
        <f t="shared" si="11"/>
        <v>0</v>
      </c>
    </row>
    <row r="7" spans="1:117" s="46" customFormat="1" ht="30" customHeight="1" x14ac:dyDescent="0.25">
      <c r="A7" s="177"/>
      <c r="B7" s="47">
        <v>5</v>
      </c>
      <c r="C7" s="311" t="s">
        <v>144</v>
      </c>
      <c r="D7" s="312"/>
      <c r="E7" s="309" t="s">
        <v>210</v>
      </c>
      <c r="F7" s="310"/>
      <c r="G7" s="210"/>
      <c r="H7" s="211"/>
      <c r="I7" s="210"/>
      <c r="J7" s="212"/>
      <c r="K7" s="189" t="s">
        <v>39</v>
      </c>
      <c r="L7" s="52"/>
      <c r="M7" s="53"/>
      <c r="N7" s="53"/>
      <c r="O7" s="53"/>
      <c r="P7" s="52">
        <v>0</v>
      </c>
      <c r="Q7" s="55">
        <f t="shared" si="12"/>
        <v>0</v>
      </c>
      <c r="R7" s="55" t="str">
        <f>LOOKUP(Q7,{0,1,2,3,4,5,6,7,8,9,10,11,12,13,14,15,16,17,18,19,20,21,22,23,24,25},{"0","50","48","46","44","42","40","38","36","34","32","30","28","26","24","22","20","18","16","14","12","10","8","6","4","2"})</f>
        <v>0</v>
      </c>
      <c r="S7" s="56">
        <f t="shared" si="0"/>
        <v>0</v>
      </c>
      <c r="T7" s="57"/>
      <c r="U7" s="75"/>
      <c r="V7" s="47"/>
      <c r="W7" s="47"/>
      <c r="X7" s="47"/>
      <c r="Y7" s="75"/>
      <c r="Z7" s="59">
        <f t="shared" si="13"/>
        <v>0</v>
      </c>
      <c r="AA7" s="59" t="str">
        <f>LOOKUP(Z7,{0,1,2,3,4,5,6,7,8,9,10,11,12,13,14,15,16,17,18,19,20,21,22,23,24,25},{"0","50","48","46","44","42","40","38","36","34","32","30","28","26","24","22","20","18","16","14","12","10","8","6","4","2"})</f>
        <v>0</v>
      </c>
      <c r="AB7" s="60">
        <f t="shared" si="1"/>
        <v>0</v>
      </c>
      <c r="AC7" s="50"/>
      <c r="AD7" s="52"/>
      <c r="AE7" s="53"/>
      <c r="AF7" s="53"/>
      <c r="AG7" s="53"/>
      <c r="AH7" s="52"/>
      <c r="AI7" s="55">
        <f t="shared" si="14"/>
        <v>0</v>
      </c>
      <c r="AJ7" s="55" t="str">
        <f>LOOKUP(AI7,{0,1,2,3,4,5,6,7,8,9,10,11,12,13,14,15,16,17,18,19,20,21,22,23,24,25},{"0","50","48","46","44","42","40","38","36","34","32","30","28","26","24","22","20","18","16","14","12","10","8","6","4","2"})</f>
        <v>0</v>
      </c>
      <c r="AK7" s="56">
        <f t="shared" si="2"/>
        <v>0</v>
      </c>
      <c r="AL7" s="57"/>
      <c r="AM7" s="75"/>
      <c r="AN7" s="61"/>
      <c r="AO7" s="47"/>
      <c r="AP7" s="47"/>
      <c r="AQ7" s="75"/>
      <c r="AR7" s="59">
        <f t="shared" si="15"/>
        <v>0</v>
      </c>
      <c r="AS7" s="59" t="str">
        <f>LOOKUP(AR7,{0,1,2,3,4,5,6,7,8,9,10,11,12,13,14,15,16,17,18,19,20,21,22,23,24,25},{"0","50","48","46","44","42","40","38","36","34","32","30","28","26","24","22","20","18","16","14","12","10","8","6","4","2"})</f>
        <v>0</v>
      </c>
      <c r="AT7" s="60">
        <f t="shared" si="3"/>
        <v>0</v>
      </c>
      <c r="AU7" s="50"/>
      <c r="AV7" s="52"/>
      <c r="AW7" s="53"/>
      <c r="AX7" s="53"/>
      <c r="AY7" s="53"/>
      <c r="AZ7" s="52"/>
      <c r="BA7" s="55">
        <f t="shared" si="16"/>
        <v>0</v>
      </c>
      <c r="BB7" s="55" t="str">
        <f>LOOKUP(BA7,{0,1,2,3,4,5,6,7,8,9,10,11,12,13,14,15,16,17,18,19,20,21,22,23,24,25},{"0","50","48","46","44","42","40","38","36","34","32","30","28","26","24","22","20","18","16","14","12","10","8","6","4","2"})</f>
        <v>0</v>
      </c>
      <c r="BC7" s="56">
        <f t="shared" si="4"/>
        <v>0</v>
      </c>
      <c r="BD7" s="57"/>
      <c r="BE7" s="77"/>
      <c r="BF7" s="61"/>
      <c r="BG7" s="47"/>
      <c r="BH7" s="47"/>
      <c r="BI7" s="75"/>
      <c r="BJ7" s="59">
        <f t="shared" si="17"/>
        <v>0</v>
      </c>
      <c r="BK7" s="59" t="str">
        <f>LOOKUP(BJ7,{0,1,2,3,4,5,6,7,8,9,10,11,12,13,14,15,16,17,18,19,20,21,22,23,24,25},{"0","50","48","46","44","42","40","38","36","34","32","30","28","26","24","22","20","18","16","14","12","10","8","6","4","2"})</f>
        <v>0</v>
      </c>
      <c r="BL7" s="60">
        <f t="shared" si="5"/>
        <v>0</v>
      </c>
      <c r="BM7" s="50"/>
      <c r="BN7" s="52"/>
      <c r="BO7" s="53"/>
      <c r="BP7" s="53"/>
      <c r="BQ7" s="63"/>
      <c r="BR7" s="52"/>
      <c r="BS7" s="55">
        <f t="shared" si="18"/>
        <v>0</v>
      </c>
      <c r="BT7" s="55" t="str">
        <f>LOOKUP(BS7,{0,1,2,3,4,5,6,7,8,9,10,11,12,13,14,15,16,17,18,19,20,21,22,23,24,25},{"0","50","48","46","44","42","40","38","36","34","32","30","28","26","24","22","20","18","16","14","12","10","8","6","4","2"})</f>
        <v>0</v>
      </c>
      <c r="BU7" s="56">
        <f t="shared" si="6"/>
        <v>0</v>
      </c>
      <c r="BV7" s="57"/>
      <c r="BW7" s="75"/>
      <c r="BX7" s="47"/>
      <c r="BY7" s="47"/>
      <c r="BZ7" s="75"/>
      <c r="CA7" s="59">
        <f t="shared" si="19"/>
        <v>0</v>
      </c>
      <c r="CB7" s="59" t="str">
        <f>LOOKUP(CA7,{0,1,2,3,4,5,6,7,8,9,10,11,12,13,14,15,16,17,18,19,20,21,22,23,24,25},{"0","50","48","46","44","42","40","38","36","34","32","30","28","26","24","22","20","18","16","14","12","10","8","6","4","2"})</f>
        <v>0</v>
      </c>
      <c r="CC7" s="60">
        <f t="shared" si="7"/>
        <v>0</v>
      </c>
      <c r="CD7" s="50"/>
      <c r="CE7" s="52"/>
      <c r="CF7" s="53"/>
      <c r="CG7" s="53"/>
      <c r="CH7" s="53"/>
      <c r="CI7" s="52"/>
      <c r="CJ7" s="55">
        <f t="shared" si="20"/>
        <v>0</v>
      </c>
      <c r="CK7" s="55" t="str">
        <f>LOOKUP(CJ7,{0,1,2,3,4,5,6,7,8,9,10,11,12,13,14,15,16,17,18,19,20,21,22,23,24,25},{"0","50","48","46","44","42","40","38","36","34","32","30","28","26","24","22","20","18","16","14","12","10","8","6","4","2"})</f>
        <v>0</v>
      </c>
      <c r="CL7" s="53">
        <f t="shared" si="8"/>
        <v>0</v>
      </c>
      <c r="CM7" s="57"/>
      <c r="CN7" s="75"/>
      <c r="CO7" s="47"/>
      <c r="CP7" s="47"/>
      <c r="CQ7" s="47"/>
      <c r="CR7" s="75"/>
      <c r="CS7" s="59">
        <f t="shared" si="21"/>
        <v>0</v>
      </c>
      <c r="CT7" s="59" t="str">
        <f>LOOKUP(CS7,{0,1,2,3,4,5,6,7,8,9,10,11,12,13,14,15,16,17,18,19,20,21,22,23,24,25},{"0","50","48","46","44","42","40","38","36","34","32","30","28","26","24","22","20","18","16","14","12","10","8","6","4","2"})</f>
        <v>0</v>
      </c>
      <c r="CU7" s="47">
        <f t="shared" si="9"/>
        <v>0</v>
      </c>
      <c r="CV7" s="65"/>
      <c r="CW7" s="76"/>
      <c r="CX7" s="67"/>
      <c r="CY7" s="67"/>
      <c r="CZ7" s="67"/>
      <c r="DA7" s="76"/>
      <c r="DB7" s="68">
        <f t="shared" si="22"/>
        <v>0</v>
      </c>
      <c r="DC7" s="68" t="str">
        <f>LOOKUP(DB7,{0,1,2,3,4,5,6,7,8,9,10,11,12,13,14,15,16,17,18,19,20,21,22,23,24,25},{"0","50","48","46","44","42","40","38","36","34","32","30","28","26","24","22","20","18","16","14","12","10","8","6","4","2"})</f>
        <v>0</v>
      </c>
      <c r="DD7" s="67">
        <f t="shared" si="10"/>
        <v>0</v>
      </c>
      <c r="DE7" s="69"/>
      <c r="DF7" s="77"/>
      <c r="DG7" s="61"/>
      <c r="DH7" s="61"/>
      <c r="DI7" s="61"/>
      <c r="DJ7" s="77"/>
      <c r="DK7" s="70">
        <f t="shared" si="23"/>
        <v>0</v>
      </c>
      <c r="DL7" s="70" t="str">
        <f>LOOKUP(DK7,{0,1,2,3,4,5,6,7,8,9,10,11,12,13,14,15,16,17,18,19,20,21,22,23,24,25},{"0","50","48","46","44","42","40","38","36","34","32","30","28","26","24","22","20","18","16","14","12","10","8","6","4","2"})</f>
        <v>0</v>
      </c>
      <c r="DM7" s="61">
        <f t="shared" si="11"/>
        <v>0</v>
      </c>
    </row>
    <row r="8" spans="1:117" s="46" customFormat="1" ht="30" customHeight="1" x14ac:dyDescent="0.25">
      <c r="A8" s="177"/>
      <c r="B8" s="47">
        <v>6</v>
      </c>
      <c r="C8" s="311" t="s">
        <v>211</v>
      </c>
      <c r="D8" s="312"/>
      <c r="E8" s="309" t="s">
        <v>212</v>
      </c>
      <c r="F8" s="310"/>
      <c r="G8" s="210"/>
      <c r="H8" s="211"/>
      <c r="I8" s="210"/>
      <c r="J8" s="212"/>
      <c r="K8" s="189"/>
      <c r="L8" s="52">
        <v>2.64</v>
      </c>
      <c r="M8" s="52"/>
      <c r="N8" s="53"/>
      <c r="O8" s="53">
        <v>5</v>
      </c>
      <c r="P8" s="52">
        <v>10.51</v>
      </c>
      <c r="Q8" s="55">
        <f t="shared" si="12"/>
        <v>4</v>
      </c>
      <c r="R8" s="55" t="str">
        <f>LOOKUP(Q8,{0,1,2,3,4,5,6,7,8,9,10,11,12,13,14,15,16,17,18,19,20,21,22,23,24,25},{"0","50","48","46","44","42","40","38","36","34","32","30","28","26","24","22","20","18","16","14","12","10","8","6","4","2"})</f>
        <v>44</v>
      </c>
      <c r="S8" s="56">
        <f t="shared" si="0"/>
        <v>44</v>
      </c>
      <c r="T8" s="57"/>
      <c r="U8" s="75"/>
      <c r="V8" s="47"/>
      <c r="W8" s="47"/>
      <c r="X8" s="47"/>
      <c r="Y8" s="75"/>
      <c r="Z8" s="59">
        <f t="shared" si="13"/>
        <v>0</v>
      </c>
      <c r="AA8" s="59" t="str">
        <f>LOOKUP(Z8,{0,1,2,3,4,5,6,7,8,9,10,11,12,13,14,15,16,17,18,19,20,21,22,23,24,25},{"0","50","48","46","44","42","40","38","36","34","32","30","28","26","24","22","20","18","16","14","12","10","8","6","4","2"})</f>
        <v>0</v>
      </c>
      <c r="AB8" s="60">
        <f t="shared" si="1"/>
        <v>0</v>
      </c>
      <c r="AC8" s="50"/>
      <c r="AD8" s="52"/>
      <c r="AE8" s="53"/>
      <c r="AF8" s="53"/>
      <c r="AG8" s="53"/>
      <c r="AH8" s="52"/>
      <c r="AI8" s="55">
        <f t="shared" si="14"/>
        <v>0</v>
      </c>
      <c r="AJ8" s="55" t="str">
        <f>LOOKUP(AI8,{0,1,2,3,4,5,6,7,8,9,10,11,12,13,14,15,16,17,18,19,20,21,22,23,24,25},{"0","50","48","46","44","42","40","38","36","34","32","30","28","26","24","22","20","18","16","14","12","10","8","6","4","2"})</f>
        <v>0</v>
      </c>
      <c r="AK8" s="56">
        <f t="shared" si="2"/>
        <v>0</v>
      </c>
      <c r="AL8" s="57"/>
      <c r="AM8" s="75"/>
      <c r="AN8" s="61"/>
      <c r="AO8" s="47"/>
      <c r="AP8" s="47"/>
      <c r="AQ8" s="75"/>
      <c r="AR8" s="59">
        <f t="shared" si="15"/>
        <v>0</v>
      </c>
      <c r="AS8" s="59" t="str">
        <f>LOOKUP(AR8,{0,1,2,3,4,5,6,7,8,9,10,11,12,13,14,15,16,17,18,19,20,21,22,23,24,25},{"0","50","48","46","44","42","40","38","36","34","32","30","28","26","24","22","20","18","16","14","12","10","8","6","4","2"})</f>
        <v>0</v>
      </c>
      <c r="AT8" s="60">
        <f t="shared" si="3"/>
        <v>0</v>
      </c>
      <c r="AU8" s="50"/>
      <c r="AV8" s="52"/>
      <c r="AW8" s="53"/>
      <c r="AX8" s="53"/>
      <c r="AY8" s="53"/>
      <c r="AZ8" s="52"/>
      <c r="BA8" s="55">
        <f t="shared" si="16"/>
        <v>0</v>
      </c>
      <c r="BB8" s="55" t="str">
        <f>LOOKUP(BA8,{0,1,2,3,4,5,6,7,8,9,10,11,12,13,14,15,16,17,18,19,20,21,22,23,24,25},{"0","50","48","46","44","42","40","38","36","34","32","30","28","26","24","22","20","18","16","14","12","10","8","6","4","2"})</f>
        <v>0</v>
      </c>
      <c r="BC8" s="56">
        <f t="shared" si="4"/>
        <v>0</v>
      </c>
      <c r="BD8" s="57"/>
      <c r="BE8" s="77"/>
      <c r="BF8" s="61"/>
      <c r="BG8" s="47"/>
      <c r="BH8" s="47"/>
      <c r="BI8" s="75"/>
      <c r="BJ8" s="59">
        <f t="shared" si="17"/>
        <v>0</v>
      </c>
      <c r="BK8" s="59" t="str">
        <f>LOOKUP(BJ8,{0,1,2,3,4,5,6,7,8,9,10,11,12,13,14,15,16,17,18,19,20,21,22,23,24,25},{"0","50","48","46","44","42","40","38","36","34","32","30","28","26","24","22","20","18","16","14","12","10","8","6","4","2"})</f>
        <v>0</v>
      </c>
      <c r="BL8" s="60">
        <f t="shared" si="5"/>
        <v>0</v>
      </c>
      <c r="BM8" s="50"/>
      <c r="BN8" s="52"/>
      <c r="BO8" s="53"/>
      <c r="BP8" s="53"/>
      <c r="BQ8" s="63"/>
      <c r="BR8" s="52"/>
      <c r="BS8" s="55">
        <f t="shared" si="18"/>
        <v>0</v>
      </c>
      <c r="BT8" s="55" t="str">
        <f>LOOKUP(BS8,{0,1,2,3,4,5,6,7,8,9,10,11,12,13,14,15,16,17,18,19,20,21,22,23,24,25},{"0","50","48","46","44","42","40","38","36","34","32","30","28","26","24","22","20","18","16","14","12","10","8","6","4","2"})</f>
        <v>0</v>
      </c>
      <c r="BU8" s="56">
        <f t="shared" si="6"/>
        <v>0</v>
      </c>
      <c r="BV8" s="73"/>
      <c r="BW8" s="75"/>
      <c r="BX8" s="47"/>
      <c r="BY8" s="47"/>
      <c r="BZ8" s="75"/>
      <c r="CA8" s="59">
        <f t="shared" si="19"/>
        <v>0</v>
      </c>
      <c r="CB8" s="59" t="str">
        <f>LOOKUP(CA8,{0,1,2,3,4,5,6,7,8,9,10,11,12,13,14,15,16,17,18,19,20,21,22,23,24,25},{"0","50","48","46","44","42","40","38","36","34","32","30","28","26","24","22","20","18","16","14","12","10","8","6","4","2"})</f>
        <v>0</v>
      </c>
      <c r="CC8" s="60">
        <f t="shared" si="7"/>
        <v>0</v>
      </c>
      <c r="CD8" s="50"/>
      <c r="CE8" s="52"/>
      <c r="CF8" s="53"/>
      <c r="CG8" s="53"/>
      <c r="CH8" s="53"/>
      <c r="CI8" s="52"/>
      <c r="CJ8" s="55">
        <f t="shared" si="20"/>
        <v>0</v>
      </c>
      <c r="CK8" s="55" t="str">
        <f>LOOKUP(CJ8,{0,1,2,3,4,5,6,7,8,9,10,11,12,13,14,15,16,17,18,19,20,21,22,23,24,25},{"0","50","48","46","44","42","40","38","36","34","32","30","28","26","24","22","20","18","16","14","12","10","8","6","4","2"})</f>
        <v>0</v>
      </c>
      <c r="CL8" s="53">
        <f t="shared" si="8"/>
        <v>0</v>
      </c>
      <c r="CM8" s="57"/>
      <c r="CN8" s="75"/>
      <c r="CO8" s="47"/>
      <c r="CP8" s="47"/>
      <c r="CQ8" s="47"/>
      <c r="CR8" s="75"/>
      <c r="CS8" s="59">
        <f t="shared" si="21"/>
        <v>0</v>
      </c>
      <c r="CT8" s="59" t="str">
        <f>LOOKUP(CS8,{0,1,2,3,4,5,6,7,8,9,10,11,12,13,14,15,16,17,18,19,20,21,22,23,24,25},{"0","50","48","46","44","42","40","38","36","34","32","30","28","26","24","22","20","18","16","14","12","10","8","6","4","2"})</f>
        <v>0</v>
      </c>
      <c r="CU8" s="47">
        <f t="shared" si="9"/>
        <v>0</v>
      </c>
      <c r="CV8" s="65"/>
      <c r="CW8" s="76"/>
      <c r="CX8" s="67"/>
      <c r="CY8" s="67"/>
      <c r="CZ8" s="67"/>
      <c r="DA8" s="76"/>
      <c r="DB8" s="68">
        <f t="shared" si="22"/>
        <v>0</v>
      </c>
      <c r="DC8" s="68" t="str">
        <f>LOOKUP(DB8,{0,1,2,3,4,5,6,7,8,9,10,11,12,13,14,15,16,17,18,19,20,21,22,23,24,25},{"0","50","48","46","44","42","40","38","36","34","32","30","28","26","24","22","20","18","16","14","12","10","8","6","4","2"})</f>
        <v>0</v>
      </c>
      <c r="DD8" s="67">
        <f t="shared" si="10"/>
        <v>0</v>
      </c>
      <c r="DE8" s="69"/>
      <c r="DF8" s="77"/>
      <c r="DG8" s="61"/>
      <c r="DH8" s="61"/>
      <c r="DI8" s="61"/>
      <c r="DJ8" s="77"/>
      <c r="DK8" s="70">
        <f t="shared" si="23"/>
        <v>0</v>
      </c>
      <c r="DL8" s="70" t="str">
        <f>LOOKUP(DK8,{0,1,2,3,4,5,6,7,8,9,10,11,12,13,14,15,16,17,18,19,20,21,22,23,24,25},{"0","50","48","46","44","42","40","38","36","34","32","30","28","26","24","22","20","18","16","14","12","10","8","6","4","2"})</f>
        <v>0</v>
      </c>
      <c r="DM8" s="61">
        <f t="shared" si="11"/>
        <v>0</v>
      </c>
    </row>
    <row r="9" spans="1:117" s="46" customFormat="1" ht="30" customHeight="1" x14ac:dyDescent="0.25">
      <c r="A9" s="177"/>
      <c r="B9" s="47">
        <v>7</v>
      </c>
      <c r="C9" s="311" t="s">
        <v>213</v>
      </c>
      <c r="D9" s="312"/>
      <c r="E9" s="309" t="s">
        <v>118</v>
      </c>
      <c r="F9" s="310"/>
      <c r="G9" s="210"/>
      <c r="H9" s="211"/>
      <c r="I9" s="210"/>
      <c r="J9" s="212"/>
      <c r="K9" s="190"/>
      <c r="L9" s="52">
        <v>2.3199999999999998</v>
      </c>
      <c r="M9" s="52">
        <v>1</v>
      </c>
      <c r="N9" s="53"/>
      <c r="O9" s="53">
        <v>5</v>
      </c>
      <c r="P9" s="52">
        <v>9.07</v>
      </c>
      <c r="Q9" s="55">
        <f t="shared" si="12"/>
        <v>6</v>
      </c>
      <c r="R9" s="55" t="str">
        <f>LOOKUP(Q9,{0,1,2,3,4,5,6,7,8,9,10,11,12,13,14,15,16,17,18,19,20,21,22,23,24,25},{"0","50","48","46","44","42","40","38","36","34","32","30","28","26","24","22","20","18","16","14","12","10","8","6","4","2"})</f>
        <v>40</v>
      </c>
      <c r="S9" s="56">
        <f t="shared" si="0"/>
        <v>40</v>
      </c>
      <c r="T9" s="57"/>
      <c r="U9" s="75"/>
      <c r="V9" s="47"/>
      <c r="W9" s="47"/>
      <c r="X9" s="47"/>
      <c r="Y9" s="75"/>
      <c r="Z9" s="59">
        <f t="shared" si="13"/>
        <v>0</v>
      </c>
      <c r="AA9" s="59" t="str">
        <f>LOOKUP(Z9,{0,1,2,3,4,5,6,7,8,9,10,11,12,13,14,15,16,17,18,19,20,21,22,23,24,25},{"0","50","48","46","44","42","40","38","36","34","32","30","28","26","24","22","20","18","16","14","12","10","8","6","4","2"})</f>
        <v>0</v>
      </c>
      <c r="AB9" s="60">
        <f t="shared" si="1"/>
        <v>0</v>
      </c>
      <c r="AC9" s="50"/>
      <c r="AD9" s="52"/>
      <c r="AE9" s="53"/>
      <c r="AF9" s="53"/>
      <c r="AG9" s="53"/>
      <c r="AH9" s="52"/>
      <c r="AI9" s="55">
        <f t="shared" si="14"/>
        <v>0</v>
      </c>
      <c r="AJ9" s="55" t="str">
        <f>LOOKUP(AI9,{0,1,2,3,4,5,6,7,8,9,10,11,12,13,14,15,16,17,18,19,20,21,22,23,24,25},{"0","50","48","46","44","42","40","38","36","34","32","30","28","26","24","22","20","18","16","14","12","10","8","6","4","2"})</f>
        <v>0</v>
      </c>
      <c r="AK9" s="56">
        <f t="shared" si="2"/>
        <v>0</v>
      </c>
      <c r="AL9" s="57"/>
      <c r="AM9" s="75"/>
      <c r="AN9" s="61"/>
      <c r="AO9" s="47"/>
      <c r="AP9" s="47"/>
      <c r="AQ9" s="75"/>
      <c r="AR9" s="59">
        <f t="shared" si="15"/>
        <v>0</v>
      </c>
      <c r="AS9" s="59" t="str">
        <f>LOOKUP(AR9,{0,1,2,3,4,5,6,7,8,9,10,11,12,13,14,15,16,17,18,19,20,21,22,23,24,25},{"0","50","48","46","44","42","40","38","36","34","32","30","28","26","24","22","20","18","16","14","12","10","8","6","4","2"})</f>
        <v>0</v>
      </c>
      <c r="AT9" s="60">
        <f t="shared" si="3"/>
        <v>0</v>
      </c>
      <c r="AU9" s="50"/>
      <c r="AV9" s="52"/>
      <c r="AW9" s="53"/>
      <c r="AX9" s="53"/>
      <c r="AY9" s="53"/>
      <c r="AZ9" s="52"/>
      <c r="BA9" s="55">
        <f t="shared" si="16"/>
        <v>0</v>
      </c>
      <c r="BB9" s="55" t="str">
        <f>LOOKUP(BA9,{0,1,2,3,4,5,6,7,8,9,10,11,12,13,14,15,16,17,18,19,20,21,22,23,24,25},{"0","50","48","46","44","42","40","38","36","34","32","30","28","26","24","22","20","18","16","14","12","10","8","6","4","2"})</f>
        <v>0</v>
      </c>
      <c r="BC9" s="56">
        <f t="shared" si="4"/>
        <v>0</v>
      </c>
      <c r="BD9" s="57"/>
      <c r="BE9" s="77"/>
      <c r="BF9" s="61"/>
      <c r="BG9" s="47"/>
      <c r="BH9" s="47"/>
      <c r="BI9" s="75"/>
      <c r="BJ9" s="59">
        <f t="shared" si="17"/>
        <v>0</v>
      </c>
      <c r="BK9" s="59" t="str">
        <f>LOOKUP(BJ9,{0,1,2,3,4,5,6,7,8,9,10,11,12,13,14,15,16,17,18,19,20,21,22,23,24,25},{"0","50","48","46","44","42","40","38","36","34","32","30","28","26","24","22","20","18","16","14","12","10","8","6","4","2"})</f>
        <v>0</v>
      </c>
      <c r="BL9" s="60">
        <f t="shared" si="5"/>
        <v>0</v>
      </c>
      <c r="BM9" s="50"/>
      <c r="BN9" s="52"/>
      <c r="BO9" s="53"/>
      <c r="BP9" s="53"/>
      <c r="BQ9" s="63"/>
      <c r="BR9" s="52"/>
      <c r="BS9" s="55">
        <f t="shared" si="18"/>
        <v>0</v>
      </c>
      <c r="BT9" s="55" t="str">
        <f>LOOKUP(BS9,{0,1,2,3,4,5,6,7,8,9,10,11,12,13,14,15,16,17,18,19,20,21,22,23,24,25},{"0","50","48","46","44","42","40","38","36","34","32","30","28","26","24","22","20","18","16","14","12","10","8","6","4","2"})</f>
        <v>0</v>
      </c>
      <c r="BU9" s="56">
        <f t="shared" si="6"/>
        <v>0</v>
      </c>
      <c r="BV9" s="57"/>
      <c r="BW9" s="75"/>
      <c r="BX9" s="47"/>
      <c r="BY9" s="47"/>
      <c r="BZ9" s="75"/>
      <c r="CA9" s="59">
        <f t="shared" si="19"/>
        <v>0</v>
      </c>
      <c r="CB9" s="59" t="str">
        <f>LOOKUP(CA9,{0,1,2,3,4,5,6,7,8,9,10,11,12,13,14,15,16,17,18,19,20,21,22,23,24,25},{"0","50","48","46","44","42","40","38","36","34","32","30","28","26","24","22","20","18","16","14","12","10","8","6","4","2"})</f>
        <v>0</v>
      </c>
      <c r="CC9" s="60">
        <f t="shared" si="7"/>
        <v>0</v>
      </c>
      <c r="CD9" s="50"/>
      <c r="CE9" s="52"/>
      <c r="CF9" s="53"/>
      <c r="CG9" s="53"/>
      <c r="CH9" s="53"/>
      <c r="CI9" s="52"/>
      <c r="CJ9" s="55">
        <f t="shared" si="20"/>
        <v>0</v>
      </c>
      <c r="CK9" s="55" t="str">
        <f>LOOKUP(CJ9,{0,1,2,3,4,5,6,7,8,9,10,11,12,13,14,15,16,17,18,19,20,21,22,23,24,25},{"0","50","48","46","44","42","40","38","36","34","32","30","28","26","24","22","20","18","16","14","12","10","8","6","4","2"})</f>
        <v>0</v>
      </c>
      <c r="CL9" s="53">
        <f t="shared" si="8"/>
        <v>0</v>
      </c>
      <c r="CM9" s="57"/>
      <c r="CN9" s="75"/>
      <c r="CO9" s="47"/>
      <c r="CP9" s="47"/>
      <c r="CQ9" s="47"/>
      <c r="CR9" s="75"/>
      <c r="CS9" s="59">
        <f t="shared" si="21"/>
        <v>0</v>
      </c>
      <c r="CT9" s="59" t="str">
        <f>LOOKUP(CS9,{0,1,2,3,4,5,6,7,8,9,10,11,12,13,14,15,16,17,18,19,20,21,22,23,24,25},{"0","50","48","46","44","42","40","38","36","34","32","30","28","26","24","22","20","18","16","14","12","10","8","6","4","2"})</f>
        <v>0</v>
      </c>
      <c r="CU9" s="47">
        <f t="shared" si="9"/>
        <v>0</v>
      </c>
      <c r="CV9" s="65"/>
      <c r="CW9" s="76"/>
      <c r="CX9" s="67"/>
      <c r="CY9" s="67"/>
      <c r="CZ9" s="67"/>
      <c r="DA9" s="76"/>
      <c r="DB9" s="68">
        <f t="shared" si="22"/>
        <v>0</v>
      </c>
      <c r="DC9" s="68" t="str">
        <f>LOOKUP(DB9,{0,1,2,3,4,5,6,7,8,9,10,11,12,13,14,15,16,17,18,19,20,21,22,23,24,25},{"0","50","48","46","44","42","40","38","36","34","32","30","28","26","24","22","20","18","16","14","12","10","8","6","4","2"})</f>
        <v>0</v>
      </c>
      <c r="DD9" s="67">
        <f t="shared" si="10"/>
        <v>0</v>
      </c>
      <c r="DE9" s="69"/>
      <c r="DF9" s="77"/>
      <c r="DG9" s="61"/>
      <c r="DH9" s="61"/>
      <c r="DI9" s="61"/>
      <c r="DJ9" s="77"/>
      <c r="DK9" s="70">
        <f t="shared" si="23"/>
        <v>0</v>
      </c>
      <c r="DL9" s="70" t="str">
        <f>LOOKUP(DK9,{0,1,2,3,4,5,6,7,8,9,10,11,12,13,14,15,16,17,18,19,20,21,22,23,24,25},{"0","50","48","46","44","42","40","38","36","34","32","30","28","26","24","22","20","18","16","14","12","10","8","6","4","2"})</f>
        <v>0</v>
      </c>
      <c r="DM9" s="61">
        <f t="shared" si="11"/>
        <v>0</v>
      </c>
    </row>
    <row r="10" spans="1:117" s="46" customFormat="1" ht="28.15" customHeight="1" x14ac:dyDescent="0.25">
      <c r="A10" s="177"/>
      <c r="B10" s="47">
        <v>8</v>
      </c>
      <c r="C10" s="311" t="s">
        <v>214</v>
      </c>
      <c r="D10" s="312"/>
      <c r="E10" s="309" t="s">
        <v>215</v>
      </c>
      <c r="F10" s="310"/>
      <c r="G10" s="210"/>
      <c r="H10" s="211"/>
      <c r="I10" s="210"/>
      <c r="J10" s="212"/>
      <c r="K10" s="189"/>
      <c r="L10" s="52"/>
      <c r="M10" s="52"/>
      <c r="N10" s="53"/>
      <c r="O10" s="53"/>
      <c r="P10" s="52">
        <v>0</v>
      </c>
      <c r="Q10" s="55">
        <f t="shared" si="12"/>
        <v>0</v>
      </c>
      <c r="R10" s="55" t="str">
        <f>LOOKUP(Q10,{0,1,2,3,4,5,6,7,8,9,10,11,12,13,14,15,16,17,18,19,20,21,22,23,24,25},{"0","50","48","46","44","42","40","38","36","34","32","30","28","26","24","22","20","18","16","14","12","10","8","6","4","2"})</f>
        <v>0</v>
      </c>
      <c r="S10" s="56">
        <f t="shared" si="0"/>
        <v>0</v>
      </c>
      <c r="T10" s="57"/>
      <c r="U10" s="75"/>
      <c r="V10" s="47"/>
      <c r="W10" s="47"/>
      <c r="X10" s="47"/>
      <c r="Y10" s="75"/>
      <c r="Z10" s="59">
        <f t="shared" si="13"/>
        <v>0</v>
      </c>
      <c r="AA10" s="59" t="str">
        <f>LOOKUP(Z10,{0,1,2,3,4,5,6,7,8,9,10,11,12,13,14,15,16,17,18,19,20,21,22,23,24,25},{"0","50","48","46","44","42","40","38","36","34","32","30","28","26","24","22","20","18","16","14","12","10","8","6","4","2"})</f>
        <v>0</v>
      </c>
      <c r="AB10" s="60">
        <f t="shared" si="1"/>
        <v>0</v>
      </c>
      <c r="AC10" s="50"/>
      <c r="AD10" s="52"/>
      <c r="AE10" s="53"/>
      <c r="AF10" s="53"/>
      <c r="AG10" s="53"/>
      <c r="AH10" s="52"/>
      <c r="AI10" s="55">
        <f t="shared" si="14"/>
        <v>0</v>
      </c>
      <c r="AJ10" s="55" t="str">
        <f>LOOKUP(AI10,{0,1,2,3,4,5,6,7,8,9,10,11,12,13,14,15,16,17,18,19,20,21,22,23,24,25},{"0","50","48","46","44","42","40","38","36","34","32","30","28","26","24","22","20","18","16","14","12","10","8","6","4","2"})</f>
        <v>0</v>
      </c>
      <c r="AK10" s="56">
        <f t="shared" si="2"/>
        <v>0</v>
      </c>
      <c r="AL10" s="57"/>
      <c r="AM10" s="75"/>
      <c r="AN10" s="61"/>
      <c r="AO10" s="47"/>
      <c r="AP10" s="47"/>
      <c r="AQ10" s="75"/>
      <c r="AR10" s="59">
        <f t="shared" si="15"/>
        <v>0</v>
      </c>
      <c r="AS10" s="59" t="str">
        <f>LOOKUP(AR10,{0,1,2,3,4,5,6,7,8,9,10,11,12,13,14,15,16,17,18,19,20,21,22,23,24,25},{"0","50","48","46","44","42","40","38","36","34","32","30","28","26","24","22","20","18","16","14","12","10","8","6","4","2"})</f>
        <v>0</v>
      </c>
      <c r="AT10" s="60">
        <f t="shared" si="3"/>
        <v>0</v>
      </c>
      <c r="AU10" s="50"/>
      <c r="AV10" s="52"/>
      <c r="AW10" s="53"/>
      <c r="AX10" s="53"/>
      <c r="AY10" s="53"/>
      <c r="AZ10" s="52"/>
      <c r="BA10" s="55">
        <f t="shared" si="16"/>
        <v>0</v>
      </c>
      <c r="BB10" s="55" t="str">
        <f>LOOKUP(BA10,{0,1,2,3,4,5,6,7,8,9,10,11,12,13,14,15,16,17,18,19,20,21,22,23,24,25},{"0","50","48","46","44","42","40","38","36","34","32","30","28","26","24","22","20","18","16","14","12","10","8","6","4","2"})</f>
        <v>0</v>
      </c>
      <c r="BC10" s="56">
        <f t="shared" si="4"/>
        <v>0</v>
      </c>
      <c r="BD10" s="57"/>
      <c r="BE10" s="77"/>
      <c r="BF10" s="61"/>
      <c r="BG10" s="47"/>
      <c r="BH10" s="47"/>
      <c r="BI10" s="75"/>
      <c r="BJ10" s="59">
        <f t="shared" si="17"/>
        <v>0</v>
      </c>
      <c r="BK10" s="59" t="str">
        <f>LOOKUP(BJ10,{0,1,2,3,4,5,6,7,8,9,10,11,12,13,14,15,16,17,18,19,20,21,22,23,24,25},{"0","50","48","46","44","42","40","38","36","34","32","30","28","26","24","22","20","18","16","14","12","10","8","6","4","2"})</f>
        <v>0</v>
      </c>
      <c r="BL10" s="60">
        <f t="shared" si="5"/>
        <v>0</v>
      </c>
      <c r="BM10" s="50"/>
      <c r="BN10" s="52"/>
      <c r="BO10" s="53"/>
      <c r="BP10" s="53"/>
      <c r="BQ10" s="63"/>
      <c r="BR10" s="52"/>
      <c r="BS10" s="55">
        <f t="shared" si="18"/>
        <v>0</v>
      </c>
      <c r="BT10" s="55" t="str">
        <f>LOOKUP(BS10,{0,1,2,3,4,5,6,7,8,9,10,11,12,13,14,15,16,17,18,19,20,21,22,23,24,25},{"0","50","48","46","44","42","40","38","36","34","32","30","28","26","24","22","20","18","16","14","12","10","8","6","4","2"})</f>
        <v>0</v>
      </c>
      <c r="BU10" s="56">
        <f t="shared" si="6"/>
        <v>0</v>
      </c>
      <c r="BV10" s="57"/>
      <c r="BW10" s="75"/>
      <c r="BX10" s="47"/>
      <c r="BY10" s="47"/>
      <c r="BZ10" s="75"/>
      <c r="CA10" s="59">
        <f t="shared" si="19"/>
        <v>0</v>
      </c>
      <c r="CB10" s="59" t="str">
        <f>LOOKUP(CA10,{0,1,2,3,4,5,6,7,8,9,10,11,12,13,14,15,16,17,18,19,20,21,22,23,24,25},{"0","50","48","46","44","42","40","38","36","34","32","30","28","26","24","22","20","18","16","14","12","10","8","6","4","2"})</f>
        <v>0</v>
      </c>
      <c r="CC10" s="60">
        <f t="shared" si="7"/>
        <v>0</v>
      </c>
      <c r="CD10" s="50"/>
      <c r="CE10" s="52"/>
      <c r="CF10" s="53"/>
      <c r="CG10" s="53"/>
      <c r="CH10" s="53"/>
      <c r="CI10" s="52"/>
      <c r="CJ10" s="55">
        <f t="shared" si="20"/>
        <v>0</v>
      </c>
      <c r="CK10" s="55" t="str">
        <f>LOOKUP(CJ10,{0,1,2,3,4,5,6,7,8,9,10,11,12,13,14,15,16,17,18,19,20,21,22,23,24,25},{"0","50","48","46","44","42","40","38","36","34","32","30","28","26","24","22","20","18","16","14","12","10","8","6","4","2"})</f>
        <v>0</v>
      </c>
      <c r="CL10" s="53">
        <f t="shared" si="8"/>
        <v>0</v>
      </c>
      <c r="CM10" s="57"/>
      <c r="CN10" s="75"/>
      <c r="CO10" s="47"/>
      <c r="CP10" s="47"/>
      <c r="CQ10" s="47"/>
      <c r="CR10" s="75"/>
      <c r="CS10" s="59">
        <f t="shared" si="21"/>
        <v>0</v>
      </c>
      <c r="CT10" s="59" t="str">
        <f>LOOKUP(CS10,{0,1,2,3,4,5,6,7,8,9,10,11,12,13,14,15,16,17,18,19,20,21,22,23,24,25},{"0","50","48","46","44","42","40","38","36","34","32","30","28","26","24","22","20","18","16","14","12","10","8","6","4","2"})</f>
        <v>0</v>
      </c>
      <c r="CU10" s="47">
        <f t="shared" si="9"/>
        <v>0</v>
      </c>
      <c r="CV10" s="65"/>
      <c r="CW10" s="76"/>
      <c r="CX10" s="67"/>
      <c r="CY10" s="67"/>
      <c r="CZ10" s="67"/>
      <c r="DA10" s="76"/>
      <c r="DB10" s="68">
        <f t="shared" si="22"/>
        <v>0</v>
      </c>
      <c r="DC10" s="68" t="str">
        <f>LOOKUP(DB10,{0,1,2,3,4,5,6,7,8,9,10,11,12,13,14,15,16,17,18,19,20,21,22,23,24,25},{"0","50","48","46","44","42","40","38","36","34","32","30","28","26","24","22","20","18","16","14","12","10","8","6","4","2"})</f>
        <v>0</v>
      </c>
      <c r="DD10" s="67">
        <f t="shared" si="10"/>
        <v>0</v>
      </c>
      <c r="DE10" s="69"/>
      <c r="DF10" s="77"/>
      <c r="DG10" s="61"/>
      <c r="DH10" s="61"/>
      <c r="DI10" s="61"/>
      <c r="DJ10" s="77"/>
      <c r="DK10" s="70">
        <f t="shared" si="23"/>
        <v>0</v>
      </c>
      <c r="DL10" s="70" t="str">
        <f>LOOKUP(DK10,{0,1,2,3,4,5,6,7,8,9,10,11,12,13,14,15,16,17,18,19,20,21,22,23,24,25},{"0","50","48","46","44","42","40","38","36","34","32","30","28","26","24","22","20","18","16","14","12","10","8","6","4","2"})</f>
        <v>0</v>
      </c>
      <c r="DM10" s="61">
        <f t="shared" si="11"/>
        <v>0</v>
      </c>
    </row>
    <row r="11" spans="1:117" s="46" customFormat="1" ht="35.1" customHeight="1" x14ac:dyDescent="0.25">
      <c r="A11" s="178"/>
      <c r="B11" s="47">
        <v>9</v>
      </c>
      <c r="C11" s="311" t="s">
        <v>202</v>
      </c>
      <c r="D11" s="312"/>
      <c r="E11" s="309" t="s">
        <v>216</v>
      </c>
      <c r="F11" s="310"/>
      <c r="G11" s="210"/>
      <c r="H11" s="211"/>
      <c r="I11" s="210"/>
      <c r="J11" s="212"/>
      <c r="K11" s="189"/>
      <c r="L11" s="52"/>
      <c r="M11" s="52"/>
      <c r="N11" s="53"/>
      <c r="O11" s="53"/>
      <c r="P11" s="52">
        <v>0</v>
      </c>
      <c r="Q11" s="55">
        <f t="shared" si="12"/>
        <v>0</v>
      </c>
      <c r="R11" s="55" t="str">
        <f>LOOKUP(Q11,{0,1,2,3,4,5,6,7,8,9,10,11,12,13,14,15,16,17,18,19,20,21,22,23,24,25},{"0","50","48","46","44","42","40","38","36","34","32","30","28","26","24","22","20","18","16","14","12","10","8","6","4","2"})</f>
        <v>0</v>
      </c>
      <c r="S11" s="56">
        <f t="shared" si="0"/>
        <v>0</v>
      </c>
      <c r="T11" s="57"/>
      <c r="U11" s="75"/>
      <c r="V11" s="47"/>
      <c r="W11" s="47"/>
      <c r="X11" s="47"/>
      <c r="Y11" s="75"/>
      <c r="Z11" s="59">
        <f t="shared" si="13"/>
        <v>0</v>
      </c>
      <c r="AA11" s="59" t="str">
        <f>LOOKUP(Z11,{0,1,2,3,4,5,6,7,8,9,10,11,12,13,14,15,16,17,18,19,20,21,22,23,24,25},{"0","50","48","46","44","42","40","38","36","34","32","30","28","26","24","22","20","18","16","14","12","10","8","6","4","2"})</f>
        <v>0</v>
      </c>
      <c r="AB11" s="60">
        <f t="shared" si="1"/>
        <v>0</v>
      </c>
      <c r="AC11" s="50"/>
      <c r="AD11" s="52"/>
      <c r="AE11" s="53"/>
      <c r="AF11" s="53"/>
      <c r="AG11" s="53"/>
      <c r="AH11" s="52"/>
      <c r="AI11" s="55">
        <f t="shared" si="14"/>
        <v>0</v>
      </c>
      <c r="AJ11" s="55" t="str">
        <f>LOOKUP(AI11,{0,1,2,3,4,5,6,7,8,9,10,11,12,13,14,15,16,17,18,19,20,21,22,23,24,25},{"0","50","48","46","44","42","40","38","36","34","32","30","28","26","24","22","20","18","16","14","12","10","8","6","4","2"})</f>
        <v>0</v>
      </c>
      <c r="AK11" s="56">
        <f t="shared" si="2"/>
        <v>0</v>
      </c>
      <c r="AL11" s="57"/>
      <c r="AM11" s="75"/>
      <c r="AN11" s="61"/>
      <c r="AO11" s="47"/>
      <c r="AP11" s="47"/>
      <c r="AQ11" s="75"/>
      <c r="AR11" s="59">
        <f t="shared" si="15"/>
        <v>0</v>
      </c>
      <c r="AS11" s="59" t="str">
        <f>LOOKUP(AR11,{0,1,2,3,4,5,6,7,8,9,10,11,12,13,14,15,16,17,18,19,20,21,22,23,24,25},{"0","50","48","46","44","42","40","38","36","34","32","30","28","26","24","22","20","18","16","14","12","10","8","6","4","2"})</f>
        <v>0</v>
      </c>
      <c r="AT11" s="60">
        <f t="shared" si="3"/>
        <v>0</v>
      </c>
      <c r="AU11" s="50"/>
      <c r="AV11" s="52"/>
      <c r="AW11" s="53"/>
      <c r="AX11" s="53"/>
      <c r="AY11" s="53"/>
      <c r="AZ11" s="52"/>
      <c r="BA11" s="55">
        <f t="shared" si="16"/>
        <v>0</v>
      </c>
      <c r="BB11" s="55" t="str">
        <f>LOOKUP(BA11,{0,1,2,3,4,5,6,7,8,9,10,11,12,13,14,15,16,17,18,19,20,21,22,23,24,25},{"0","50","48","46","44","42","40","38","36","34","32","30","28","26","24","22","20","18","16","14","12","10","8","6","4","2"})</f>
        <v>0</v>
      </c>
      <c r="BC11" s="56">
        <f t="shared" si="4"/>
        <v>0</v>
      </c>
      <c r="BD11" s="57"/>
      <c r="BE11" s="77"/>
      <c r="BF11" s="61"/>
      <c r="BG11" s="47"/>
      <c r="BH11" s="47"/>
      <c r="BI11" s="75"/>
      <c r="BJ11" s="59">
        <f t="shared" si="17"/>
        <v>0</v>
      </c>
      <c r="BK11" s="59" t="str">
        <f>LOOKUP(BJ11,{0,1,2,3,4,5,6,7,8,9,10,11,12,13,14,15,16,17,18,19,20,21,22,23,24,25},{"0","50","48","46","44","42","40","38","36","34","32","30","28","26","24","22","20","18","16","14","12","10","8","6","4","2"})</f>
        <v>0</v>
      </c>
      <c r="BL11" s="60">
        <f t="shared" si="5"/>
        <v>0</v>
      </c>
      <c r="BM11" s="50"/>
      <c r="BN11" s="52"/>
      <c r="BO11" s="53"/>
      <c r="BP11" s="53"/>
      <c r="BQ11" s="63"/>
      <c r="BR11" s="52"/>
      <c r="BS11" s="55">
        <f t="shared" si="18"/>
        <v>0</v>
      </c>
      <c r="BT11" s="55" t="str">
        <f>LOOKUP(BS11,{0,1,2,3,4,5,6,7,8,9,10,11,12,13,14,15,16,17,18,19,20,21,22,23,24,25},{"0","50","48","46","44","42","40","38","36","34","32","30","28","26","24","22","20","18","16","14","12","10","8","6","4","2"})</f>
        <v>0</v>
      </c>
      <c r="BU11" s="56">
        <f t="shared" si="6"/>
        <v>0</v>
      </c>
      <c r="BV11" s="57"/>
      <c r="BW11" s="75"/>
      <c r="BX11" s="47"/>
      <c r="BY11" s="47"/>
      <c r="BZ11" s="75"/>
      <c r="CA11" s="59">
        <f t="shared" si="19"/>
        <v>0</v>
      </c>
      <c r="CB11" s="59" t="str">
        <f>LOOKUP(CA11,{0,1,2,3,4,5,6,7,8,9,10,11,12,13,14,15,16,17,18,19,20,21,22,23,24,25},{"0","50","48","46","44","42","40","38","36","34","32","30","28","26","24","22","20","18","16","14","12","10","8","6","4","2"})</f>
        <v>0</v>
      </c>
      <c r="CC11" s="60">
        <f t="shared" si="7"/>
        <v>0</v>
      </c>
      <c r="CD11" s="50"/>
      <c r="CE11" s="52"/>
      <c r="CF11" s="53"/>
      <c r="CG11" s="53"/>
      <c r="CH11" s="53"/>
      <c r="CI11" s="52"/>
      <c r="CJ11" s="55">
        <f t="shared" si="20"/>
        <v>0</v>
      </c>
      <c r="CK11" s="55" t="str">
        <f>LOOKUP(CJ11,{0,1,2,3,4,5,6,7,8,9,10,11,12,13,14,15,16,17,18,19,20,21,22,23,24,25},{"0","50","48","46","44","42","40","38","36","34","32","30","28","26","24","22","20","18","16","14","12","10","8","6","4","2"})</f>
        <v>0</v>
      </c>
      <c r="CL11" s="53">
        <f t="shared" si="8"/>
        <v>0</v>
      </c>
      <c r="CM11" s="57"/>
      <c r="CN11" s="75"/>
      <c r="CO11" s="47"/>
      <c r="CP11" s="47"/>
      <c r="CQ11" s="47"/>
      <c r="CR11" s="75"/>
      <c r="CS11" s="59">
        <f t="shared" si="21"/>
        <v>0</v>
      </c>
      <c r="CT11" s="59" t="str">
        <f>LOOKUP(CS11,{0,1,2,3,4,5,6,7,8,9,10,11,12,13,14,15,16,17,18,19,20,21,22,23,24,25},{"0","50","48","46","44","42","40","38","36","34","32","30","28","26","24","22","20","18","16","14","12","10","8","6","4","2"})</f>
        <v>0</v>
      </c>
      <c r="CU11" s="47">
        <f t="shared" si="9"/>
        <v>0</v>
      </c>
      <c r="CV11" s="65"/>
      <c r="CW11" s="76"/>
      <c r="CX11" s="67"/>
      <c r="CY11" s="67"/>
      <c r="CZ11" s="67"/>
      <c r="DA11" s="76"/>
      <c r="DB11" s="68">
        <f t="shared" si="22"/>
        <v>0</v>
      </c>
      <c r="DC11" s="68" t="str">
        <f>LOOKUP(DB11,{0,1,2,3,4,5,6,7,8,9,10,11,12,13,14,15,16,17,18,19,20,21,22,23,24,25},{"0","50","48","46","44","42","40","38","36","34","32","30","28","26","24","22","20","18","16","14","12","10","8","6","4","2"})</f>
        <v>0</v>
      </c>
      <c r="DD11" s="67">
        <f t="shared" si="10"/>
        <v>0</v>
      </c>
      <c r="DE11" s="69"/>
      <c r="DF11" s="77"/>
      <c r="DG11" s="61"/>
      <c r="DH11" s="61"/>
      <c r="DI11" s="61"/>
      <c r="DJ11" s="77"/>
      <c r="DK11" s="70">
        <f t="shared" si="23"/>
        <v>0</v>
      </c>
      <c r="DL11" s="70" t="str">
        <f>LOOKUP(DK11,{0,1,2,3,4,5,6,7,8,9,10,11,12,13,14,15,16,17,18,19,20,21,22,23,24,25},{"0","50","48","46","44","42","40","38","36","34","32","30","28","26","24","22","20","18","16","14","12","10","8","6","4","2"})</f>
        <v>0</v>
      </c>
      <c r="DM11" s="61">
        <f t="shared" si="11"/>
        <v>0</v>
      </c>
    </row>
    <row r="12" spans="1:117" s="46" customFormat="1" ht="35.1" customHeight="1" x14ac:dyDescent="0.25">
      <c r="A12" s="177"/>
      <c r="B12" s="47">
        <v>10</v>
      </c>
      <c r="C12" s="311" t="s">
        <v>189</v>
      </c>
      <c r="D12" s="312"/>
      <c r="E12" s="309" t="s">
        <v>118</v>
      </c>
      <c r="F12" s="310"/>
      <c r="G12" s="210"/>
      <c r="H12" s="211"/>
      <c r="I12" s="210"/>
      <c r="J12" s="212"/>
      <c r="K12" s="189"/>
      <c r="L12" s="52">
        <v>2.13</v>
      </c>
      <c r="M12" s="52"/>
      <c r="N12" s="53"/>
      <c r="O12" s="53">
        <v>3</v>
      </c>
      <c r="P12" s="52">
        <v>5.0999999999999996</v>
      </c>
      <c r="Q12" s="55">
        <f t="shared" si="12"/>
        <v>8</v>
      </c>
      <c r="R12" s="55" t="str">
        <f>LOOKUP(Q12,{0,1,2,3,4,5,6,7,8,9,10,11,12,13,14,15,16,17,18,19,20,21,22,23,24,25},{"0","50","48","46","44","42","40","38","36","34","32","30","28","26","24","22","20","18","16","14","12","10","8","6","4","2"})</f>
        <v>36</v>
      </c>
      <c r="S12" s="56">
        <f t="shared" si="0"/>
        <v>36</v>
      </c>
      <c r="T12" s="57"/>
      <c r="U12" s="75"/>
      <c r="V12" s="47"/>
      <c r="W12" s="47"/>
      <c r="X12" s="47"/>
      <c r="Y12" s="75"/>
      <c r="Z12" s="59">
        <f t="shared" si="13"/>
        <v>0</v>
      </c>
      <c r="AA12" s="59" t="str">
        <f>LOOKUP(Z12,{0,1,2,3,4,5,6,7,8,9,10,11,12,13,14,15,16,17,18,19,20,21,22,23,24,25},{"0","50","48","46","44","42","40","38","36","34","32","30","28","26","24","22","20","18","16","14","12","10","8","6","4","2"})</f>
        <v>0</v>
      </c>
      <c r="AB12" s="60">
        <f t="shared" si="1"/>
        <v>0</v>
      </c>
      <c r="AC12" s="50"/>
      <c r="AD12" s="52"/>
      <c r="AE12" s="53"/>
      <c r="AF12" s="53"/>
      <c r="AG12" s="53"/>
      <c r="AH12" s="52"/>
      <c r="AI12" s="55">
        <f t="shared" si="14"/>
        <v>0</v>
      </c>
      <c r="AJ12" s="55" t="str">
        <f>LOOKUP(AI12,{0,1,2,3,4,5,6,7,8,9,10,11,12,13,14,15,16,17,18,19,20,21,22,23,24,25},{"0","50","48","46","44","42","40","38","36","34","32","30","28","26","24","22","20","18","16","14","12","10","8","6","4","2"})</f>
        <v>0</v>
      </c>
      <c r="AK12" s="56">
        <f t="shared" si="2"/>
        <v>0</v>
      </c>
      <c r="AL12" s="57"/>
      <c r="AM12" s="75"/>
      <c r="AN12" s="61"/>
      <c r="AO12" s="47"/>
      <c r="AP12" s="47"/>
      <c r="AQ12" s="75"/>
      <c r="AR12" s="59">
        <f t="shared" si="15"/>
        <v>0</v>
      </c>
      <c r="AS12" s="59" t="str">
        <f>LOOKUP(AR12,{0,1,2,3,4,5,6,7,8,9,10,11,12,13,14,15,16,17,18,19,20,21,22,23,24,25},{"0","50","48","46","44","42","40","38","36","34","32","30","28","26","24","22","20","18","16","14","12","10","8","6","4","2"})</f>
        <v>0</v>
      </c>
      <c r="AT12" s="60">
        <f t="shared" si="3"/>
        <v>0</v>
      </c>
      <c r="AU12" s="50"/>
      <c r="AV12" s="52"/>
      <c r="AW12" s="53"/>
      <c r="AX12" s="53"/>
      <c r="AY12" s="53"/>
      <c r="AZ12" s="52"/>
      <c r="BA12" s="55">
        <f t="shared" si="16"/>
        <v>0</v>
      </c>
      <c r="BB12" s="55" t="str">
        <f>LOOKUP(BA12,{0,1,2,3,4,5,6,7,8,9,10,11,12,13,14,15,16,17,18,19,20,21,22,23,24,25},{"0","50","48","46","44","42","40","38","36","34","32","30","28","26","24","22","20","18","16","14","12","10","8","6","4","2"})</f>
        <v>0</v>
      </c>
      <c r="BC12" s="56">
        <f t="shared" si="4"/>
        <v>0</v>
      </c>
      <c r="BD12" s="57"/>
      <c r="BE12" s="77"/>
      <c r="BF12" s="61"/>
      <c r="BG12" s="47"/>
      <c r="BH12" s="47"/>
      <c r="BI12" s="75"/>
      <c r="BJ12" s="59">
        <f t="shared" si="17"/>
        <v>0</v>
      </c>
      <c r="BK12" s="59" t="str">
        <f>LOOKUP(BJ12,{0,1,2,3,4,5,6,7,8,9,10,11,12,13,14,15,16,17,18,19,20,21,22,23,24,25},{"0","50","48","46","44","42","40","38","36","34","32","30","28","26","24","22","20","18","16","14","12","10","8","6","4","2"})</f>
        <v>0</v>
      </c>
      <c r="BL12" s="60">
        <f t="shared" si="5"/>
        <v>0</v>
      </c>
      <c r="BM12" s="50"/>
      <c r="BN12" s="52"/>
      <c r="BO12" s="53"/>
      <c r="BP12" s="53"/>
      <c r="BQ12" s="63"/>
      <c r="BR12" s="52"/>
      <c r="BS12" s="55">
        <f t="shared" si="18"/>
        <v>0</v>
      </c>
      <c r="BT12" s="55" t="str">
        <f>LOOKUP(BS12,{0,1,2,3,4,5,6,7,8,9,10,11,12,13,14,15,16,17,18,19,20,21,22,23,24,25},{"0","50","48","46","44","42","40","38","36","34","32","30","28","26","24","22","20","18","16","14","12","10","8","6","4","2"})</f>
        <v>0</v>
      </c>
      <c r="BU12" s="56">
        <f t="shared" si="6"/>
        <v>0</v>
      </c>
      <c r="BV12" s="57"/>
      <c r="BW12" s="75"/>
      <c r="BX12" s="47"/>
      <c r="BY12" s="47"/>
      <c r="BZ12" s="75"/>
      <c r="CA12" s="59">
        <f t="shared" si="19"/>
        <v>0</v>
      </c>
      <c r="CB12" s="59" t="str">
        <f>LOOKUP(CA12,{0,1,2,3,4,5,6,7,8,9,10,11,12,13,14,15,16,17,18,19,20,21,22,23,24,25},{"0","50","48","46","44","42","40","38","36","34","32","30","28","26","24","22","20","18","16","14","12","10","8","6","4","2"})</f>
        <v>0</v>
      </c>
      <c r="CC12" s="60">
        <f t="shared" si="7"/>
        <v>0</v>
      </c>
      <c r="CD12" s="50"/>
      <c r="CE12" s="52"/>
      <c r="CF12" s="53"/>
      <c r="CG12" s="53"/>
      <c r="CH12" s="53"/>
      <c r="CI12" s="52"/>
      <c r="CJ12" s="55">
        <f t="shared" si="20"/>
        <v>0</v>
      </c>
      <c r="CK12" s="55" t="str">
        <f>LOOKUP(CJ12,{0,1,2,3,4,5,6,7,8,9,10,11,12,13,14,15,16,17,18,19,20,21,22,23,24,25},{"0","50","48","46","44","42","40","38","36","34","32","30","28","26","24","22","20","18","16","14","12","10","8","6","4","2"})</f>
        <v>0</v>
      </c>
      <c r="CL12" s="53">
        <f t="shared" si="8"/>
        <v>0</v>
      </c>
      <c r="CM12" s="57"/>
      <c r="CN12" s="75"/>
      <c r="CO12" s="47"/>
      <c r="CP12" s="47"/>
      <c r="CQ12" s="47"/>
      <c r="CR12" s="75"/>
      <c r="CS12" s="59">
        <f t="shared" si="21"/>
        <v>0</v>
      </c>
      <c r="CT12" s="59" t="str">
        <f>LOOKUP(CS12,{0,1,2,3,4,5,6,7,8,9,10,11,12,13,14,15,16,17,18,19,20,21,22,23,24,25},{"0","50","48","46","44","42","40","38","36","34","32","30","28","26","24","22","20","18","16","14","12","10","8","6","4","2"})</f>
        <v>0</v>
      </c>
      <c r="CU12" s="47">
        <f t="shared" si="9"/>
        <v>0</v>
      </c>
      <c r="CV12" s="65"/>
      <c r="CW12" s="76"/>
      <c r="CX12" s="67"/>
      <c r="CY12" s="67"/>
      <c r="CZ12" s="67"/>
      <c r="DA12" s="76"/>
      <c r="DB12" s="68">
        <f t="shared" si="22"/>
        <v>0</v>
      </c>
      <c r="DC12" s="68" t="str">
        <f>LOOKUP(DB12,{0,1,2,3,4,5,6,7,8,9,10,11,12,13,14,15,16,17,18,19,20,21,22,23,24,25},{"0","50","48","46","44","42","40","38","36","34","32","30","28","26","24","22","20","18","16","14","12","10","8","6","4","2"})</f>
        <v>0</v>
      </c>
      <c r="DD12" s="67">
        <f t="shared" si="10"/>
        <v>0</v>
      </c>
      <c r="DE12" s="69"/>
      <c r="DF12" s="77"/>
      <c r="DG12" s="61"/>
      <c r="DH12" s="61"/>
      <c r="DI12" s="61"/>
      <c r="DJ12" s="77"/>
      <c r="DK12" s="70">
        <f t="shared" si="23"/>
        <v>0</v>
      </c>
      <c r="DL12" s="70" t="str">
        <f>LOOKUP(DK12,{0,1,2,3,4,5,6,7,8,9,10,11,12,13,14,15,16,17,18,19,20,21,22,23,24,25},{"0","50","48","46","44","42","40","38","36","34","32","30","28","26","24","22","20","18","16","14","12","10","8","6","4","2"})</f>
        <v>0</v>
      </c>
      <c r="DM12" s="61">
        <f t="shared" si="11"/>
        <v>0</v>
      </c>
    </row>
    <row r="13" spans="1:117" s="46" customFormat="1" ht="35.1" customHeight="1" x14ac:dyDescent="0.25">
      <c r="A13" s="177"/>
      <c r="B13" s="47">
        <v>11</v>
      </c>
      <c r="C13" s="311" t="s">
        <v>217</v>
      </c>
      <c r="D13" s="312"/>
      <c r="E13" s="309" t="s">
        <v>218</v>
      </c>
      <c r="F13" s="310"/>
      <c r="G13" s="210"/>
      <c r="H13" s="211"/>
      <c r="I13" s="210"/>
      <c r="J13" s="212"/>
      <c r="K13" s="189"/>
      <c r="L13" s="52">
        <v>2.42</v>
      </c>
      <c r="M13" s="52"/>
      <c r="N13" s="53"/>
      <c r="O13" s="53">
        <v>5</v>
      </c>
      <c r="P13" s="52">
        <v>11.83</v>
      </c>
      <c r="Q13" s="55">
        <f t="shared" si="12"/>
        <v>2</v>
      </c>
      <c r="R13" s="55" t="str">
        <f>LOOKUP(Q13,{0,1,2,3,4,5,6,7,8,9,10,11,12,13,14,15,16,17,18,19,20,21,22,23,24,25},{"0","50","48","46","44","42","40","38","36","34","32","30","28","26","24","22","20","18","16","14","12","10","8","6","4","2"})</f>
        <v>48</v>
      </c>
      <c r="S13" s="56">
        <f t="shared" si="0"/>
        <v>48</v>
      </c>
      <c r="T13" s="57"/>
      <c r="U13" s="75"/>
      <c r="V13" s="47"/>
      <c r="W13" s="47"/>
      <c r="X13" s="47"/>
      <c r="Y13" s="75"/>
      <c r="Z13" s="59">
        <f t="shared" si="13"/>
        <v>0</v>
      </c>
      <c r="AA13" s="59" t="str">
        <f>LOOKUP(Z13,{0,1,2,3,4,5,6,7,8,9,10,11,12,13,14,15,16,17,18,19,20,21,22,23,24,25},{"0","50","48","46","44","42","40","38","36","34","32","30","28","26","24","22","20","18","16","14","12","10","8","6","4","2"})</f>
        <v>0</v>
      </c>
      <c r="AB13" s="60">
        <f t="shared" si="1"/>
        <v>0</v>
      </c>
      <c r="AC13" s="50"/>
      <c r="AD13" s="52"/>
      <c r="AE13" s="53"/>
      <c r="AF13" s="53"/>
      <c r="AG13" s="53"/>
      <c r="AH13" s="52"/>
      <c r="AI13" s="55">
        <f t="shared" si="14"/>
        <v>0</v>
      </c>
      <c r="AJ13" s="55" t="str">
        <f>LOOKUP(AI13,{0,1,2,3,4,5,6,7,8,9,10,11,12,13,14,15,16,17,18,19,20,21,22,23,24,25},{"0","50","48","46","44","42","40","38","36","34","32","30","28","26","24","22","20","18","16","14","12","10","8","6","4","2"})</f>
        <v>0</v>
      </c>
      <c r="AK13" s="56">
        <f t="shared" si="2"/>
        <v>0</v>
      </c>
      <c r="AL13" s="57"/>
      <c r="AM13" s="75"/>
      <c r="AN13" s="61"/>
      <c r="AO13" s="47"/>
      <c r="AP13" s="47"/>
      <c r="AQ13" s="75"/>
      <c r="AR13" s="59">
        <f t="shared" si="15"/>
        <v>0</v>
      </c>
      <c r="AS13" s="59" t="str">
        <f>LOOKUP(AR13,{0,1,2,3,4,5,6,7,8,9,10,11,12,13,14,15,16,17,18,19,20,21,22,23,24,25},{"0","50","48","46","44","42","40","38","36","34","32","30","28","26","24","22","20","18","16","14","12","10","8","6","4","2"})</f>
        <v>0</v>
      </c>
      <c r="AT13" s="60">
        <f t="shared" si="3"/>
        <v>0</v>
      </c>
      <c r="AU13" s="50"/>
      <c r="AV13" s="52"/>
      <c r="AW13" s="53"/>
      <c r="AX13" s="53"/>
      <c r="AY13" s="53"/>
      <c r="AZ13" s="52"/>
      <c r="BA13" s="55">
        <f t="shared" si="16"/>
        <v>0</v>
      </c>
      <c r="BB13" s="55" t="str">
        <f>LOOKUP(BA13,{0,1,2,3,4,5,6,7,8,9,10,11,12,13,14,15,16,17,18,19,20,21,22,23,24,25},{"0","50","48","46","44","42","40","38","36","34","32","30","28","26","24","22","20","18","16","14","12","10","8","6","4","2"})</f>
        <v>0</v>
      </c>
      <c r="BC13" s="56">
        <f t="shared" si="4"/>
        <v>0</v>
      </c>
      <c r="BD13" s="57"/>
      <c r="BE13" s="77"/>
      <c r="BF13" s="61"/>
      <c r="BG13" s="47"/>
      <c r="BH13" s="47"/>
      <c r="BI13" s="75"/>
      <c r="BJ13" s="59">
        <f t="shared" si="17"/>
        <v>0</v>
      </c>
      <c r="BK13" s="59" t="str">
        <f>LOOKUP(BJ13,{0,1,2,3,4,5,6,7,8,9,10,11,12,13,14,15,16,17,18,19,20,21,22,23,24,25},{"0","50","48","46","44","42","40","38","36","34","32","30","28","26","24","22","20","18","16","14","12","10","8","6","4","2"})</f>
        <v>0</v>
      </c>
      <c r="BL13" s="60">
        <f t="shared" si="5"/>
        <v>0</v>
      </c>
      <c r="BM13" s="50"/>
      <c r="BN13" s="52"/>
      <c r="BO13" s="53"/>
      <c r="BP13" s="53"/>
      <c r="BQ13" s="63"/>
      <c r="BR13" s="52"/>
      <c r="BS13" s="55">
        <f t="shared" si="18"/>
        <v>0</v>
      </c>
      <c r="BT13" s="55" t="str">
        <f>LOOKUP(BS13,{0,1,2,3,4,5,6,7,8,9,10,11,12,13,14,15,16,17,18,19,20,21,22,23,24,25},{"0","50","48","46","44","42","40","38","36","34","32","30","28","26","24","22","20","18","16","14","12","10","8","6","4","2"})</f>
        <v>0</v>
      </c>
      <c r="BU13" s="56">
        <f t="shared" si="6"/>
        <v>0</v>
      </c>
      <c r="BV13" s="57"/>
      <c r="BW13" s="75"/>
      <c r="BX13" s="47"/>
      <c r="BY13" s="47"/>
      <c r="BZ13" s="75"/>
      <c r="CA13" s="59">
        <f t="shared" si="19"/>
        <v>0</v>
      </c>
      <c r="CB13" s="59" t="str">
        <f>LOOKUP(CA13,{0,1,2,3,4,5,6,7,8,9,10,11,12,13,14,15,16,17,18,19,20,21,22,23,24,25},{"0","50","48","46","44","42","40","38","36","34","32","30","28","26","24","22","20","18","16","14","12","10","8","6","4","2"})</f>
        <v>0</v>
      </c>
      <c r="CC13" s="60">
        <f t="shared" si="7"/>
        <v>0</v>
      </c>
      <c r="CD13" s="50"/>
      <c r="CE13" s="52"/>
      <c r="CF13" s="53"/>
      <c r="CG13" s="53"/>
      <c r="CH13" s="53"/>
      <c r="CI13" s="52"/>
      <c r="CJ13" s="55">
        <f t="shared" si="20"/>
        <v>0</v>
      </c>
      <c r="CK13" s="55" t="str">
        <f>LOOKUP(CJ13,{0,1,2,3,4,5,6,7,8,9,10,11,12,13,14,15,16,17,18,19,20,21,22,23,24,25},{"0","50","48","46","44","42","40","38","36","34","32","30","28","26","24","22","20","18","16","14","12","10","8","6","4","2"})</f>
        <v>0</v>
      </c>
      <c r="CL13" s="53">
        <f t="shared" si="8"/>
        <v>0</v>
      </c>
      <c r="CM13" s="57"/>
      <c r="CN13" s="75"/>
      <c r="CO13" s="47"/>
      <c r="CP13" s="47"/>
      <c r="CQ13" s="47"/>
      <c r="CR13" s="75"/>
      <c r="CS13" s="59">
        <f t="shared" si="21"/>
        <v>0</v>
      </c>
      <c r="CT13" s="59" t="str">
        <f>LOOKUP(CS13,{0,1,2,3,4,5,6,7,8,9,10,11,12,13,14,15,16,17,18,19,20,21,22,23,24,25},{"0","50","48","46","44","42","40","38","36","34","32","30","28","26","24","22","20","18","16","14","12","10","8","6","4","2"})</f>
        <v>0</v>
      </c>
      <c r="CU13" s="47">
        <f t="shared" si="9"/>
        <v>0</v>
      </c>
      <c r="CV13" s="65"/>
      <c r="CW13" s="76"/>
      <c r="CX13" s="67"/>
      <c r="CY13" s="67"/>
      <c r="CZ13" s="67"/>
      <c r="DA13" s="76"/>
      <c r="DB13" s="68">
        <f t="shared" si="22"/>
        <v>0</v>
      </c>
      <c r="DC13" s="68" t="str">
        <f>LOOKUP(DB13,{0,1,2,3,4,5,6,7,8,9,10,11,12,13,14,15,16,17,18,19,20,21,22,23,24,25},{"0","50","48","46","44","42","40","38","36","34","32","30","28","26","24","22","20","18","16","14","12","10","8","6","4","2"})</f>
        <v>0</v>
      </c>
      <c r="DD13" s="67">
        <f t="shared" si="10"/>
        <v>0</v>
      </c>
      <c r="DE13" s="69"/>
      <c r="DF13" s="77"/>
      <c r="DG13" s="61"/>
      <c r="DH13" s="61"/>
      <c r="DI13" s="61"/>
      <c r="DJ13" s="77"/>
      <c r="DK13" s="70">
        <f t="shared" si="23"/>
        <v>0</v>
      </c>
      <c r="DL13" s="70" t="str">
        <f>LOOKUP(DK13,{0,1,2,3,4,5,6,7,8,9,10,11,12,13,14,15,16,17,18,19,20,21,22,23,24,25},{"0","50","48","46","44","42","40","38","36","34","32","30","28","26","24","22","20","18","16","14","12","10","8","6","4","2"})</f>
        <v>0</v>
      </c>
      <c r="DM13" s="61">
        <f t="shared" si="11"/>
        <v>0</v>
      </c>
    </row>
    <row r="14" spans="1:117" s="46" customFormat="1" ht="35.1" customHeight="1" x14ac:dyDescent="0.25">
      <c r="A14" s="177"/>
      <c r="B14" s="47">
        <v>12</v>
      </c>
      <c r="C14" s="311" t="s">
        <v>199</v>
      </c>
      <c r="D14" s="312"/>
      <c r="E14" s="309" t="s">
        <v>219</v>
      </c>
      <c r="F14" s="310"/>
      <c r="G14" s="210"/>
      <c r="H14" s="211"/>
      <c r="I14" s="210"/>
      <c r="J14" s="212"/>
      <c r="K14" s="189"/>
      <c r="L14" s="52"/>
      <c r="M14" s="52"/>
      <c r="N14" s="53"/>
      <c r="O14" s="53"/>
      <c r="P14" s="52">
        <v>0</v>
      </c>
      <c r="Q14" s="55">
        <f t="shared" si="12"/>
        <v>0</v>
      </c>
      <c r="R14" s="55" t="str">
        <f>LOOKUP(Q14,{0,1,2,3,4,5,6,7,8,9,10,11,12,13,14,15,16,17,18,19,20,21,22,23,24,25},{"0","50","48","46","44","42","40","38","36","34","32","30","28","26","24","22","20","18","16","14","12","10","8","6","4","2"})</f>
        <v>0</v>
      </c>
      <c r="S14" s="56">
        <f t="shared" si="0"/>
        <v>0</v>
      </c>
      <c r="T14" s="57"/>
      <c r="U14" s="75"/>
      <c r="V14" s="47"/>
      <c r="W14" s="47"/>
      <c r="X14" s="47"/>
      <c r="Y14" s="75"/>
      <c r="Z14" s="59">
        <f t="shared" si="13"/>
        <v>0</v>
      </c>
      <c r="AA14" s="59" t="str">
        <f>LOOKUP(Z14,{0,1,2,3,4,5,6,7,8,9,10,11,12,13,14,15,16,17,18,19,20,21,22,23,24,25},{"0","50","48","46","44","42","40","38","36","34","32","30","28","26","24","22","20","18","16","14","12","10","8","6","4","2"})</f>
        <v>0</v>
      </c>
      <c r="AB14" s="60">
        <f t="shared" si="1"/>
        <v>0</v>
      </c>
      <c r="AC14" s="50"/>
      <c r="AD14" s="52"/>
      <c r="AE14" s="53"/>
      <c r="AF14" s="53"/>
      <c r="AG14" s="53"/>
      <c r="AH14" s="52"/>
      <c r="AI14" s="55">
        <f t="shared" si="14"/>
        <v>0</v>
      </c>
      <c r="AJ14" s="55" t="str">
        <f>LOOKUP(AI14,{0,1,2,3,4,5,6,7,8,9,10,11,12,13,14,15,16,17,18,19,20,21,22,23,24,25},{"0","50","48","46","44","42","40","38","36","34","32","30","28","26","24","22","20","18","16","14","12","10","8","6","4","2"})</f>
        <v>0</v>
      </c>
      <c r="AK14" s="56">
        <f t="shared" si="2"/>
        <v>0</v>
      </c>
      <c r="AL14" s="57"/>
      <c r="AM14" s="75"/>
      <c r="AN14" s="61"/>
      <c r="AO14" s="47"/>
      <c r="AP14" s="47"/>
      <c r="AQ14" s="75"/>
      <c r="AR14" s="59">
        <f t="shared" si="15"/>
        <v>0</v>
      </c>
      <c r="AS14" s="59" t="str">
        <f>LOOKUP(AR14,{0,1,2,3,4,5,6,7,8,9,10,11,12,13,14,15,16,17,18,19,20,21,22,23,24,25},{"0","50","48","46","44","42","40","38","36","34","32","30","28","26","24","22","20","18","16","14","12","10","8","6","4","2"})</f>
        <v>0</v>
      </c>
      <c r="AT14" s="60">
        <f t="shared" si="3"/>
        <v>0</v>
      </c>
      <c r="AU14" s="50"/>
      <c r="AV14" s="52"/>
      <c r="AW14" s="53"/>
      <c r="AX14" s="53"/>
      <c r="AY14" s="53"/>
      <c r="AZ14" s="52"/>
      <c r="BA14" s="55">
        <f t="shared" si="16"/>
        <v>0</v>
      </c>
      <c r="BB14" s="55" t="str">
        <f>LOOKUP(BA14,{0,1,2,3,4,5,6,7,8,9,10,11,12,13,14,15,16,17,18,19,20,21,22,23,24,25},{"0","50","48","46","44","42","40","38","36","34","32","30","28","26","24","22","20","18","16","14","12","10","8","6","4","2"})</f>
        <v>0</v>
      </c>
      <c r="BC14" s="56">
        <f t="shared" si="4"/>
        <v>0</v>
      </c>
      <c r="BD14" s="57"/>
      <c r="BE14" s="77"/>
      <c r="BF14" s="61"/>
      <c r="BG14" s="47"/>
      <c r="BH14" s="47"/>
      <c r="BI14" s="75"/>
      <c r="BJ14" s="59">
        <f t="shared" si="17"/>
        <v>0</v>
      </c>
      <c r="BK14" s="59" t="str">
        <f>LOOKUP(BJ14,{0,1,2,3,4,5,6,7,8,9,10,11,12,13,14,15,16,17,18,19,20,21,22,23,24,25},{"0","50","48","46","44","42","40","38","36","34","32","30","28","26","24","22","20","18","16","14","12","10","8","6","4","2"})</f>
        <v>0</v>
      </c>
      <c r="BL14" s="60">
        <f t="shared" si="5"/>
        <v>0</v>
      </c>
      <c r="BM14" s="50"/>
      <c r="BN14" s="52"/>
      <c r="BO14" s="53"/>
      <c r="BP14" s="53"/>
      <c r="BQ14" s="63"/>
      <c r="BR14" s="52"/>
      <c r="BS14" s="55">
        <f t="shared" si="18"/>
        <v>0</v>
      </c>
      <c r="BT14" s="55" t="str">
        <f>LOOKUP(BS14,{0,1,2,3,4,5,6,7,8,9,10,11,12,13,14,15,16,17,18,19,20,21,22,23,24,25},{"0","50","48","46","44","42","40","38","36","34","32","30","28","26","24","22","20","18","16","14","12","10","8","6","4","2"})</f>
        <v>0</v>
      </c>
      <c r="BU14" s="56">
        <f t="shared" si="6"/>
        <v>0</v>
      </c>
      <c r="BV14" s="57"/>
      <c r="BW14" s="75"/>
      <c r="BX14" s="47"/>
      <c r="BY14" s="47"/>
      <c r="BZ14" s="75"/>
      <c r="CA14" s="59">
        <f t="shared" si="19"/>
        <v>0</v>
      </c>
      <c r="CB14" s="59" t="str">
        <f>LOOKUP(CA14,{0,1,2,3,4,5,6,7,8,9,10,11,12,13,14,15,16,17,18,19,20,21,22,23,24,25},{"0","50","48","46","44","42","40","38","36","34","32","30","28","26","24","22","20","18","16","14","12","10","8","6","4","2"})</f>
        <v>0</v>
      </c>
      <c r="CC14" s="60">
        <f t="shared" si="7"/>
        <v>0</v>
      </c>
      <c r="CD14" s="50"/>
      <c r="CE14" s="52"/>
      <c r="CF14" s="53"/>
      <c r="CG14" s="53"/>
      <c r="CH14" s="53"/>
      <c r="CI14" s="52"/>
      <c r="CJ14" s="55">
        <f t="shared" si="20"/>
        <v>0</v>
      </c>
      <c r="CK14" s="55" t="str">
        <f>LOOKUP(CJ14,{0,1,2,3,4,5,6,7,8,9,10,11,12,13,14,15,16,17,18,19,20,21,22,23,24,25},{"0","50","48","46","44","42","40","38","36","34","32","30","28","26","24","22","20","18","16","14","12","10","8","6","4","2"})</f>
        <v>0</v>
      </c>
      <c r="CL14" s="53">
        <f t="shared" si="8"/>
        <v>0</v>
      </c>
      <c r="CM14" s="57"/>
      <c r="CN14" s="75"/>
      <c r="CO14" s="47"/>
      <c r="CP14" s="47"/>
      <c r="CQ14" s="47"/>
      <c r="CR14" s="75"/>
      <c r="CS14" s="59">
        <f t="shared" si="21"/>
        <v>0</v>
      </c>
      <c r="CT14" s="59" t="str">
        <f>LOOKUP(CS14,{0,1,2,3,4,5,6,7,8,9,10,11,12,13,14,15,16,17,18,19,20,21,22,23,24,25},{"0","50","48","46","44","42","40","38","36","34","32","30","28","26","24","22","20","18","16","14","12","10","8","6","4","2"})</f>
        <v>0</v>
      </c>
      <c r="CU14" s="47">
        <f t="shared" si="9"/>
        <v>0</v>
      </c>
      <c r="CV14" s="65"/>
      <c r="CW14" s="76"/>
      <c r="CX14" s="67"/>
      <c r="CY14" s="67"/>
      <c r="CZ14" s="67"/>
      <c r="DA14" s="76"/>
      <c r="DB14" s="68">
        <f t="shared" si="22"/>
        <v>0</v>
      </c>
      <c r="DC14" s="68" t="str">
        <f>LOOKUP(DB14,{0,1,2,3,4,5,6,7,8,9,10,11,12,13,14,15,16,17,18,19,20,21,22,23,24,25},{"0","50","48","46","44","42","40","38","36","34","32","30","28","26","24","22","20","18","16","14","12","10","8","6","4","2"})</f>
        <v>0</v>
      </c>
      <c r="DD14" s="67">
        <f t="shared" si="10"/>
        <v>0</v>
      </c>
      <c r="DE14" s="69"/>
      <c r="DF14" s="77"/>
      <c r="DG14" s="61"/>
      <c r="DH14" s="61"/>
      <c r="DI14" s="61"/>
      <c r="DJ14" s="77"/>
      <c r="DK14" s="70">
        <f t="shared" si="23"/>
        <v>0</v>
      </c>
      <c r="DL14" s="70" t="str">
        <f>LOOKUP(DK14,{0,1,2,3,4,5,6,7,8,9,10,11,12,13,14,15,16,17,18,19,20,21,22,23,24,25},{"0","50","48","46","44","42","40","38","36","34","32","30","28","26","24","22","20","18","16","14","12","10","8","6","4","2"})</f>
        <v>0</v>
      </c>
      <c r="DM14" s="61">
        <f t="shared" si="11"/>
        <v>0</v>
      </c>
    </row>
    <row r="15" spans="1:117" s="46" customFormat="1" ht="35.450000000000003" customHeight="1" x14ac:dyDescent="0.25">
      <c r="A15" s="179"/>
      <c r="B15" s="47">
        <v>13</v>
      </c>
      <c r="C15" s="311" t="s">
        <v>220</v>
      </c>
      <c r="D15" s="312"/>
      <c r="E15" s="309" t="s">
        <v>118</v>
      </c>
      <c r="F15" s="310"/>
      <c r="G15" s="210"/>
      <c r="H15" s="211"/>
      <c r="I15" s="210"/>
      <c r="J15" s="212"/>
      <c r="K15" s="189"/>
      <c r="L15" s="52"/>
      <c r="M15" s="52"/>
      <c r="N15" s="53"/>
      <c r="O15" s="53"/>
      <c r="P15" s="52">
        <v>0</v>
      </c>
      <c r="Q15" s="55">
        <f t="shared" si="12"/>
        <v>0</v>
      </c>
      <c r="R15" s="55" t="str">
        <f>LOOKUP(Q15,{0,1,2,3,4,5,6,7,8,9,10,11,12,13,14,15,16,17,18,19,20,21,22,23,24,25},{"0","50","48","46","44","42","40","38","36","34","32","30","28","26","24","22","20","18","16","14","12","10","8","6","4","2"})</f>
        <v>0</v>
      </c>
      <c r="S15" s="56">
        <f t="shared" si="0"/>
        <v>0</v>
      </c>
      <c r="T15" s="57"/>
      <c r="U15" s="75"/>
      <c r="V15" s="47"/>
      <c r="W15" s="47"/>
      <c r="X15" s="47"/>
      <c r="Y15" s="75"/>
      <c r="Z15" s="59">
        <f t="shared" si="13"/>
        <v>0</v>
      </c>
      <c r="AA15" s="59" t="str">
        <f>LOOKUP(Z15,{0,1,2,3,4,5,6,7,8,9,10,11,12,13,14,15,16,17,18,19,20,21,22,23,24,25},{"0","50","48","46","44","42","40","38","36","34","32","30","28","26","24","22","20","18","16","14","12","10","8","6","4","2"})</f>
        <v>0</v>
      </c>
      <c r="AB15" s="60">
        <f t="shared" si="1"/>
        <v>0</v>
      </c>
      <c r="AC15" s="50"/>
      <c r="AD15" s="52"/>
      <c r="AE15" s="53"/>
      <c r="AF15" s="53"/>
      <c r="AG15" s="53"/>
      <c r="AH15" s="52"/>
      <c r="AI15" s="55">
        <f t="shared" si="14"/>
        <v>0</v>
      </c>
      <c r="AJ15" s="55" t="str">
        <f>LOOKUP(AI15,{0,1,2,3,4,5,6,7,8,9,10,11,12,13,14,15,16,17,18,19,20,21,22,23,24,25},{"0","50","48","46","44","42","40","38","36","34","32","30","28","26","24","22","20","18","16","14","12","10","8","6","4","2"})</f>
        <v>0</v>
      </c>
      <c r="AK15" s="56">
        <f t="shared" si="2"/>
        <v>0</v>
      </c>
      <c r="AL15" s="57"/>
      <c r="AM15" s="75"/>
      <c r="AN15" s="61"/>
      <c r="AO15" s="47"/>
      <c r="AP15" s="47"/>
      <c r="AQ15" s="75"/>
      <c r="AR15" s="59">
        <f t="shared" si="15"/>
        <v>0</v>
      </c>
      <c r="AS15" s="59" t="str">
        <f>LOOKUP(AR15,{0,1,2,3,4,5,6,7,8,9,10,11,12,13,14,15,16,17,18,19,20,21,22,23,24,25},{"0","50","48","46","44","42","40","38","36","34","32","30","28","26","24","22","20","18","16","14","12","10","8","6","4","2"})</f>
        <v>0</v>
      </c>
      <c r="AT15" s="60">
        <f t="shared" si="3"/>
        <v>0</v>
      </c>
      <c r="AU15" s="50"/>
      <c r="AV15" s="52"/>
      <c r="AW15" s="53"/>
      <c r="AX15" s="53"/>
      <c r="AY15" s="53"/>
      <c r="AZ15" s="52"/>
      <c r="BA15" s="55">
        <f t="shared" si="16"/>
        <v>0</v>
      </c>
      <c r="BB15" s="55" t="str">
        <f>LOOKUP(BA15,{0,1,2,3,4,5,6,7,8,9,10,11,12,13,14,15,16,17,18,19,20,21,22,23,24,25},{"0","50","48","46","44","42","40","38","36","34","32","30","28","26","24","22","20","18","16","14","12","10","8","6","4","2"})</f>
        <v>0</v>
      </c>
      <c r="BC15" s="56">
        <f t="shared" si="4"/>
        <v>0</v>
      </c>
      <c r="BD15" s="57"/>
      <c r="BE15" s="77"/>
      <c r="BF15" s="61"/>
      <c r="BG15" s="47"/>
      <c r="BH15" s="47"/>
      <c r="BI15" s="75"/>
      <c r="BJ15" s="59">
        <f t="shared" si="17"/>
        <v>0</v>
      </c>
      <c r="BK15" s="59" t="str">
        <f>LOOKUP(BJ15,{0,1,2,3,4,5,6,7,8,9,10,11,12,13,14,15,16,17,18,19,20,21,22,23,24,25},{"0","50","48","46","44","42","40","38","36","34","32","30","28","26","24","22","20","18","16","14","12","10","8","6","4","2"})</f>
        <v>0</v>
      </c>
      <c r="BL15" s="60">
        <f t="shared" si="5"/>
        <v>0</v>
      </c>
      <c r="BM15" s="50"/>
      <c r="BN15" s="52"/>
      <c r="BO15" s="53"/>
      <c r="BP15" s="53"/>
      <c r="BQ15" s="63"/>
      <c r="BR15" s="52"/>
      <c r="BS15" s="55">
        <f t="shared" si="18"/>
        <v>0</v>
      </c>
      <c r="BT15" s="55" t="str">
        <f>LOOKUP(BS15,{0,1,2,3,4,5,6,7,8,9,10,11,12,13,14,15,16,17,18,19,20,21,22,23,24,25},{"0","50","48","46","44","42","40","38","36","34","32","30","28","26","24","22","20","18","16","14","12","10","8","6","4","2"})</f>
        <v>0</v>
      </c>
      <c r="BU15" s="56">
        <f t="shared" si="6"/>
        <v>0</v>
      </c>
      <c r="BV15" s="57"/>
      <c r="BW15" s="75"/>
      <c r="BX15" s="47"/>
      <c r="BY15" s="47"/>
      <c r="BZ15" s="75"/>
      <c r="CA15" s="59">
        <f t="shared" si="19"/>
        <v>0</v>
      </c>
      <c r="CB15" s="59" t="str">
        <f>LOOKUP(CA15,{0,1,2,3,4,5,6,7,8,9,10,11,12,13,14,15,16,17,18,19,20,21,22,23,24,25},{"0","50","48","46","44","42","40","38","36","34","32","30","28","26","24","22","20","18","16","14","12","10","8","6","4","2"})</f>
        <v>0</v>
      </c>
      <c r="CC15" s="60">
        <f t="shared" si="7"/>
        <v>0</v>
      </c>
      <c r="CD15" s="50"/>
      <c r="CE15" s="52"/>
      <c r="CF15" s="53"/>
      <c r="CG15" s="53"/>
      <c r="CH15" s="53"/>
      <c r="CI15" s="52"/>
      <c r="CJ15" s="55">
        <f t="shared" si="20"/>
        <v>0</v>
      </c>
      <c r="CK15" s="55" t="str">
        <f>LOOKUP(CJ15,{0,1,2,3,4,5,6,7,8,9,10,11,12,13,14,15,16,17,18,19,20,21,22,23,24,25},{"0","50","48","46","44","42","40","38","36","34","32","30","28","26","24","22","20","18","16","14","12","10","8","6","4","2"})</f>
        <v>0</v>
      </c>
      <c r="CL15" s="53">
        <f t="shared" si="8"/>
        <v>0</v>
      </c>
      <c r="CM15" s="57"/>
      <c r="CN15" s="75"/>
      <c r="CO15" s="47"/>
      <c r="CP15" s="47"/>
      <c r="CQ15" s="47"/>
      <c r="CR15" s="75"/>
      <c r="CS15" s="59">
        <f t="shared" si="21"/>
        <v>0</v>
      </c>
      <c r="CT15" s="59" t="str">
        <f>LOOKUP(CS15,{0,1,2,3,4,5,6,7,8,9,10,11,12,13,14,15,16,17,18,19,20,21,22,23,24,25},{"0","50","48","46","44","42","40","38","36","34","32","30","28","26","24","22","20","18","16","14","12","10","8","6","4","2"})</f>
        <v>0</v>
      </c>
      <c r="CU15" s="47">
        <f t="shared" si="9"/>
        <v>0</v>
      </c>
      <c r="CV15" s="65"/>
      <c r="CW15" s="76"/>
      <c r="CX15" s="67"/>
      <c r="CY15" s="67"/>
      <c r="CZ15" s="67"/>
      <c r="DA15" s="76"/>
      <c r="DB15" s="68">
        <f t="shared" si="22"/>
        <v>0</v>
      </c>
      <c r="DC15" s="68" t="str">
        <f>LOOKUP(DB15,{0,1,2,3,4,5,6,7,8,9,10,11,12,13,14,15,16,17,18,19,20,21,22,23,24,25},{"0","50","48","46","44","42","40","38","36","34","32","30","28","26","24","22","20","18","16","14","12","10","8","6","4","2"})</f>
        <v>0</v>
      </c>
      <c r="DD15" s="67">
        <f t="shared" si="10"/>
        <v>0</v>
      </c>
      <c r="DE15" s="69"/>
      <c r="DF15" s="77"/>
      <c r="DG15" s="61"/>
      <c r="DH15" s="61"/>
      <c r="DI15" s="61"/>
      <c r="DJ15" s="77"/>
      <c r="DK15" s="70">
        <f t="shared" si="23"/>
        <v>0</v>
      </c>
      <c r="DL15" s="70" t="str">
        <f>LOOKUP(DK15,{0,1,2,3,4,5,6,7,8,9,10,11,12,13,14,15,16,17,18,19,20,21,22,23,24,25},{"0","50","48","46","44","42","40","38","36","34","32","30","28","26","24","22","20","18","16","14","12","10","8","6","4","2"})</f>
        <v>0</v>
      </c>
      <c r="DM15" s="61">
        <f t="shared" si="11"/>
        <v>0</v>
      </c>
    </row>
    <row r="16" spans="1:117" s="46" customFormat="1" ht="35.1" customHeight="1" x14ac:dyDescent="0.25">
      <c r="A16" s="177"/>
      <c r="B16" s="47">
        <v>14</v>
      </c>
      <c r="C16" s="311" t="s">
        <v>203</v>
      </c>
      <c r="D16" s="312"/>
      <c r="E16" s="309" t="s">
        <v>221</v>
      </c>
      <c r="F16" s="310"/>
      <c r="G16" s="210"/>
      <c r="H16" s="211"/>
      <c r="I16" s="210"/>
      <c r="J16" s="212"/>
      <c r="K16" s="189"/>
      <c r="L16" s="52">
        <v>2.67</v>
      </c>
      <c r="M16" s="52"/>
      <c r="N16" s="53"/>
      <c r="O16" s="53">
        <v>5</v>
      </c>
      <c r="P16" s="52">
        <v>11.23</v>
      </c>
      <c r="Q16" s="55">
        <f t="shared" si="12"/>
        <v>3</v>
      </c>
      <c r="R16" s="55" t="str">
        <f>LOOKUP(Q16,{0,1,2,3,4,5,6,7,8,9,10,11,12,13,14,15,16,17,18,19,20,21,22,23,24,25},{"0","50","48","46","44","42","40","38","36","34","32","30","28","26","24","22","20","18","16","14","12","10","8","6","4","2"})</f>
        <v>46</v>
      </c>
      <c r="S16" s="56">
        <f t="shared" si="0"/>
        <v>46</v>
      </c>
      <c r="T16" s="57"/>
      <c r="U16" s="75"/>
      <c r="V16" s="47"/>
      <c r="W16" s="47"/>
      <c r="X16" s="47"/>
      <c r="Y16" s="75"/>
      <c r="Z16" s="59">
        <f t="shared" si="13"/>
        <v>0</v>
      </c>
      <c r="AA16" s="59" t="str">
        <f>LOOKUP(Z16,{0,1,2,3,4,5,6,7,8,9,10,11,12,13,14,15,16,17,18,19,20,21,22,23,24,25},{"0","50","48","46","44","42","40","38","36","34","32","30","28","26","24","22","20","18","16","14","12","10","8","6","4","2"})</f>
        <v>0</v>
      </c>
      <c r="AB16" s="60">
        <f t="shared" si="1"/>
        <v>0</v>
      </c>
      <c r="AC16" s="50"/>
      <c r="AD16" s="52"/>
      <c r="AE16" s="53"/>
      <c r="AF16" s="53"/>
      <c r="AG16" s="53"/>
      <c r="AH16" s="52"/>
      <c r="AI16" s="55">
        <f t="shared" si="14"/>
        <v>0</v>
      </c>
      <c r="AJ16" s="55" t="str">
        <f>LOOKUP(AI16,{0,1,2,3,4,5,6,7,8,9,10,11,12,13,14,15,16,17,18,19,20,21,22,23,24,25},{"0","50","48","46","44","42","40","38","36","34","32","30","28","26","24","22","20","18","16","14","12","10","8","6","4","2"})</f>
        <v>0</v>
      </c>
      <c r="AK16" s="56">
        <f t="shared" si="2"/>
        <v>0</v>
      </c>
      <c r="AL16" s="57"/>
      <c r="AM16" s="75"/>
      <c r="AN16" s="61"/>
      <c r="AO16" s="47"/>
      <c r="AP16" s="47"/>
      <c r="AQ16" s="75"/>
      <c r="AR16" s="59">
        <f t="shared" si="15"/>
        <v>0</v>
      </c>
      <c r="AS16" s="59" t="str">
        <f>LOOKUP(AR16,{0,1,2,3,4,5,6,7,8,9,10,11,12,13,14,15,16,17,18,19,20,21,22,23,24,25},{"0","50","48","46","44","42","40","38","36","34","32","30","28","26","24","22","20","18","16","14","12","10","8","6","4","2"})</f>
        <v>0</v>
      </c>
      <c r="AT16" s="60">
        <f t="shared" si="3"/>
        <v>0</v>
      </c>
      <c r="AU16" s="50"/>
      <c r="AV16" s="52"/>
      <c r="AW16" s="53"/>
      <c r="AX16" s="53"/>
      <c r="AY16" s="53"/>
      <c r="AZ16" s="52"/>
      <c r="BA16" s="55">
        <f t="shared" si="16"/>
        <v>0</v>
      </c>
      <c r="BB16" s="55" t="str">
        <f>LOOKUP(BA16,{0,1,2,3,4,5,6,7,8,9,10,11,12,13,14,15,16,17,18,19,20,21,22,23,24,25},{"0","50","48","46","44","42","40","38","36","34","32","30","28","26","24","22","20","18","16","14","12","10","8","6","4","2"})</f>
        <v>0</v>
      </c>
      <c r="BC16" s="56">
        <f t="shared" si="4"/>
        <v>0</v>
      </c>
      <c r="BD16" s="57"/>
      <c r="BE16" s="77"/>
      <c r="BF16" s="61"/>
      <c r="BG16" s="47"/>
      <c r="BH16" s="47"/>
      <c r="BI16" s="75"/>
      <c r="BJ16" s="59">
        <f t="shared" si="17"/>
        <v>0</v>
      </c>
      <c r="BK16" s="59" t="str">
        <f>LOOKUP(BJ16,{0,1,2,3,4,5,6,7,8,9,10,11,12,13,14,15,16,17,18,19,20,21,22,23,24,25},{"0","50","48","46","44","42","40","38","36","34","32","30","28","26","24","22","20","18","16","14","12","10","8","6","4","2"})</f>
        <v>0</v>
      </c>
      <c r="BL16" s="60">
        <f t="shared" si="5"/>
        <v>0</v>
      </c>
      <c r="BM16" s="50"/>
      <c r="BN16" s="52"/>
      <c r="BO16" s="53"/>
      <c r="BP16" s="53"/>
      <c r="BQ16" s="63"/>
      <c r="BR16" s="52"/>
      <c r="BS16" s="55">
        <f t="shared" si="18"/>
        <v>0</v>
      </c>
      <c r="BT16" s="55" t="str">
        <f>LOOKUP(BS16,{0,1,2,3,4,5,6,7,8,9,10,11,12,13,14,15,16,17,18,19,20,21,22,23,24,25},{"0","50","48","46","44","42","40","38","36","34","32","30","28","26","24","22","20","18","16","14","12","10","8","6","4","2"})</f>
        <v>0</v>
      </c>
      <c r="BU16" s="56">
        <f t="shared" si="6"/>
        <v>0</v>
      </c>
      <c r="BV16" s="57"/>
      <c r="BW16" s="75"/>
      <c r="BX16" s="47"/>
      <c r="BY16" s="47"/>
      <c r="BZ16" s="75"/>
      <c r="CA16" s="59">
        <f t="shared" si="19"/>
        <v>0</v>
      </c>
      <c r="CB16" s="59" t="str">
        <f>LOOKUP(CA16,{0,1,2,3,4,5,6,7,8,9,10,11,12,13,14,15,16,17,18,19,20,21,22,23,24,25},{"0","50","48","46","44","42","40","38","36","34","32","30","28","26","24","22","20","18","16","14","12","10","8","6","4","2"})</f>
        <v>0</v>
      </c>
      <c r="CC16" s="60">
        <f t="shared" si="7"/>
        <v>0</v>
      </c>
      <c r="CD16" s="50"/>
      <c r="CE16" s="52"/>
      <c r="CF16" s="53"/>
      <c r="CG16" s="53"/>
      <c r="CH16" s="53"/>
      <c r="CI16" s="52"/>
      <c r="CJ16" s="55">
        <f t="shared" si="20"/>
        <v>0</v>
      </c>
      <c r="CK16" s="55" t="str">
        <f>LOOKUP(CJ16,{0,1,2,3,4,5,6,7,8,9,10,11,12,13,14,15,16,17,18,19,20,21,22,23,24,25},{"0","50","48","46","44","42","40","38","36","34","32","30","28","26","24","22","20","18","16","14","12","10","8","6","4","2"})</f>
        <v>0</v>
      </c>
      <c r="CL16" s="53">
        <f t="shared" si="8"/>
        <v>0</v>
      </c>
      <c r="CM16" s="57"/>
      <c r="CN16" s="75"/>
      <c r="CO16" s="47"/>
      <c r="CP16" s="47"/>
      <c r="CQ16" s="47"/>
      <c r="CR16" s="75"/>
      <c r="CS16" s="59">
        <f t="shared" si="21"/>
        <v>0</v>
      </c>
      <c r="CT16" s="59" t="str">
        <f>LOOKUP(CS16,{0,1,2,3,4,5,6,7,8,9,10,11,12,13,14,15,16,17,18,19,20,21,22,23,24,25},{"0","50","48","46","44","42","40","38","36","34","32","30","28","26","24","22","20","18","16","14","12","10","8","6","4","2"})</f>
        <v>0</v>
      </c>
      <c r="CU16" s="47">
        <f t="shared" si="9"/>
        <v>0</v>
      </c>
      <c r="CV16" s="65"/>
      <c r="CW16" s="76"/>
      <c r="CX16" s="67"/>
      <c r="CY16" s="67"/>
      <c r="CZ16" s="67"/>
      <c r="DA16" s="76"/>
      <c r="DB16" s="68">
        <f t="shared" si="22"/>
        <v>0</v>
      </c>
      <c r="DC16" s="68" t="str">
        <f>LOOKUP(DB16,{0,1,2,3,4,5,6,7,8,9,10,11,12,13,14,15,16,17,18,19,20,21,22,23,24,25},{"0","50","48","46","44","42","40","38","36","34","32","30","28","26","24","22","20","18","16","14","12","10","8","6","4","2"})</f>
        <v>0</v>
      </c>
      <c r="DD16" s="67">
        <f t="shared" si="10"/>
        <v>0</v>
      </c>
      <c r="DE16" s="69"/>
      <c r="DF16" s="77"/>
      <c r="DG16" s="61"/>
      <c r="DH16" s="61"/>
      <c r="DI16" s="61"/>
      <c r="DJ16" s="77"/>
      <c r="DK16" s="70">
        <f t="shared" si="23"/>
        <v>0</v>
      </c>
      <c r="DL16" s="70" t="str">
        <f>LOOKUP(DK16,{0,1,2,3,4,5,6,7,8,9,10,11,12,13,14,15,16,17,18,19,20,21,22,23,24,25},{"0","50","48","46","44","42","40","38","36","34","32","30","28","26","24","22","20","18","16","14","12","10","8","6","4","2"})</f>
        <v>0</v>
      </c>
      <c r="DM16" s="61">
        <f t="shared" si="11"/>
        <v>0</v>
      </c>
    </row>
    <row r="17" spans="1:117" s="46" customFormat="1" ht="35.1" customHeight="1" x14ac:dyDescent="0.25">
      <c r="A17" s="177"/>
      <c r="B17" s="47">
        <v>15</v>
      </c>
      <c r="C17" s="311"/>
      <c r="D17" s="312"/>
      <c r="E17" s="309"/>
      <c r="F17" s="310"/>
      <c r="G17" s="210"/>
      <c r="H17" s="211"/>
      <c r="I17" s="210"/>
      <c r="J17" s="212"/>
      <c r="K17" s="189"/>
      <c r="L17" s="52"/>
      <c r="M17" s="52"/>
      <c r="N17" s="53"/>
      <c r="O17" s="53"/>
      <c r="P17" s="52"/>
      <c r="Q17" s="55">
        <f t="shared" si="12"/>
        <v>0</v>
      </c>
      <c r="R17" s="55" t="str">
        <f>LOOKUP(Q17,{0,1,2,3,4,5,6,7,8,9,10,11,12,13,14,15,16,17,18,19,20,21,22,23,24,25},{"0","50","48","46","44","42","40","38","36","34","32","30","28","26","24","22","20","18","16","14","12","10","8","6","4","2"})</f>
        <v>0</v>
      </c>
      <c r="S17" s="56">
        <f t="shared" si="0"/>
        <v>0</v>
      </c>
      <c r="T17" s="57"/>
      <c r="U17" s="75"/>
      <c r="V17" s="47"/>
      <c r="W17" s="47"/>
      <c r="X17" s="47"/>
      <c r="Y17" s="75"/>
      <c r="Z17" s="59">
        <f t="shared" si="13"/>
        <v>0</v>
      </c>
      <c r="AA17" s="59" t="str">
        <f>LOOKUP(Z17,{0,1,2,3,4,5,6,7,8,9,10,11,12,13,14,15,16,17,18,19,20,21,22,23,24,25},{"0","50","48","46","44","42","40","38","36","34","32","30","28","26","24","22","20","18","16","14","12","10","8","6","4","2"})</f>
        <v>0</v>
      </c>
      <c r="AB17" s="60">
        <f t="shared" si="1"/>
        <v>0</v>
      </c>
      <c r="AC17" s="50"/>
      <c r="AD17" s="52"/>
      <c r="AE17" s="53"/>
      <c r="AF17" s="53"/>
      <c r="AG17" s="53"/>
      <c r="AH17" s="52"/>
      <c r="AI17" s="55">
        <f t="shared" si="14"/>
        <v>0</v>
      </c>
      <c r="AJ17" s="55" t="str">
        <f>LOOKUP(AI17,{0,1,2,3,4,5,6,7,8,9,10,11,12,13,14,15,16,17,18,19,20,21,22,23,24,25},{"0","50","48","46","44","42","40","38","36","34","32","30","28","26","24","22","20","18","16","14","12","10","8","6","4","2"})</f>
        <v>0</v>
      </c>
      <c r="AK17" s="56">
        <f t="shared" si="2"/>
        <v>0</v>
      </c>
      <c r="AL17" s="57"/>
      <c r="AM17" s="75"/>
      <c r="AN17" s="61"/>
      <c r="AO17" s="47"/>
      <c r="AP17" s="47"/>
      <c r="AQ17" s="75"/>
      <c r="AR17" s="59">
        <f t="shared" si="15"/>
        <v>0</v>
      </c>
      <c r="AS17" s="59" t="str">
        <f>LOOKUP(AR17,{0,1,2,3,4,5,6,7,8,9,10,11,12,13,14,15,16,17,18,19,20,21,22,23,24,25},{"0","50","48","46","44","42","40","38","36","34","32","30","28","26","24","22","20","18","16","14","12","10","8","6","4","2"})</f>
        <v>0</v>
      </c>
      <c r="AT17" s="60">
        <f t="shared" si="3"/>
        <v>0</v>
      </c>
      <c r="AU17" s="50"/>
      <c r="AV17" s="52"/>
      <c r="AW17" s="53"/>
      <c r="AX17" s="53"/>
      <c r="AY17" s="53"/>
      <c r="AZ17" s="52"/>
      <c r="BA17" s="55">
        <f t="shared" si="16"/>
        <v>0</v>
      </c>
      <c r="BB17" s="55" t="str">
        <f>LOOKUP(BA17,{0,1,2,3,4,5,6,7,8,9,10,11,12,13,14,15,16,17,18,19,20,21,22,23,24,25},{"0","50","48","46","44","42","40","38","36","34","32","30","28","26","24","22","20","18","16","14","12","10","8","6","4","2"})</f>
        <v>0</v>
      </c>
      <c r="BC17" s="56">
        <f t="shared" si="4"/>
        <v>0</v>
      </c>
      <c r="BD17" s="57"/>
      <c r="BE17" s="77"/>
      <c r="BF17" s="61"/>
      <c r="BG17" s="47"/>
      <c r="BH17" s="47"/>
      <c r="BI17" s="75"/>
      <c r="BJ17" s="59">
        <f t="shared" si="17"/>
        <v>0</v>
      </c>
      <c r="BK17" s="59" t="str">
        <f>LOOKUP(BJ17,{0,1,2,3,4,5,6,7,8,9,10,11,12,13,14,15,16,17,18,19,20,21,22,23,24,25},{"0","50","48","46","44","42","40","38","36","34","32","30","28","26","24","22","20","18","16","14","12","10","8","6","4","2"})</f>
        <v>0</v>
      </c>
      <c r="BL17" s="60">
        <f t="shared" si="5"/>
        <v>0</v>
      </c>
      <c r="BM17" s="50"/>
      <c r="BN17" s="52"/>
      <c r="BO17" s="53"/>
      <c r="BP17" s="53"/>
      <c r="BQ17" s="63"/>
      <c r="BR17" s="52"/>
      <c r="BS17" s="55">
        <f t="shared" si="18"/>
        <v>0</v>
      </c>
      <c r="BT17" s="55" t="str">
        <f>LOOKUP(BS17,{0,1,2,3,4,5,6,7,8,9,10,11,12,13,14,15,16,17,18,19,20,21,22,23,24,25},{"0","50","48","46","44","42","40","38","36","34","32","30","28","26","24","22","20","18","16","14","12","10","8","6","4","2"})</f>
        <v>0</v>
      </c>
      <c r="BU17" s="56">
        <f t="shared" si="6"/>
        <v>0</v>
      </c>
      <c r="BV17" s="57"/>
      <c r="BW17" s="75"/>
      <c r="BX17" s="47"/>
      <c r="BY17" s="47"/>
      <c r="BZ17" s="75"/>
      <c r="CA17" s="59">
        <f t="shared" si="19"/>
        <v>0</v>
      </c>
      <c r="CB17" s="59" t="str">
        <f>LOOKUP(CA17,{0,1,2,3,4,5,6,7,8,9,10,11,12,13,14,15,16,17,18,19,20,21,22,23,24,25},{"0","50","48","46","44","42","40","38","36","34","32","30","28","26","24","22","20","18","16","14","12","10","8","6","4","2"})</f>
        <v>0</v>
      </c>
      <c r="CC17" s="60">
        <f t="shared" si="7"/>
        <v>0</v>
      </c>
      <c r="CD17" s="50"/>
      <c r="CE17" s="52"/>
      <c r="CF17" s="53"/>
      <c r="CG17" s="53"/>
      <c r="CH17" s="53"/>
      <c r="CI17" s="52"/>
      <c r="CJ17" s="55">
        <f t="shared" si="20"/>
        <v>0</v>
      </c>
      <c r="CK17" s="55" t="str">
        <f>LOOKUP(CJ17,{0,1,2,3,4,5,6,7,8,9,10,11,12,13,14,15,16,17,18,19,20,21,22,23,24,25},{"0","50","48","46","44","42","40","38","36","34","32","30","28","26","24","22","20","18","16","14","12","10","8","6","4","2"})</f>
        <v>0</v>
      </c>
      <c r="CL17" s="53">
        <f t="shared" si="8"/>
        <v>0</v>
      </c>
      <c r="CM17" s="57"/>
      <c r="CN17" s="75"/>
      <c r="CO17" s="47"/>
      <c r="CP17" s="47"/>
      <c r="CQ17" s="47"/>
      <c r="CR17" s="75"/>
      <c r="CS17" s="59">
        <f t="shared" si="21"/>
        <v>0</v>
      </c>
      <c r="CT17" s="59" t="str">
        <f>LOOKUP(CS17,{0,1,2,3,4,5,6,7,8,9,10,11,12,13,14,15,16,17,18,19,20,21,22,23,24,25},{"0","50","48","46","44","42","40","38","36","34","32","30","28","26","24","22","20","18","16","14","12","10","8","6","4","2"})</f>
        <v>0</v>
      </c>
      <c r="CU17" s="47">
        <f t="shared" si="9"/>
        <v>0</v>
      </c>
      <c r="CV17" s="65"/>
      <c r="CW17" s="76"/>
      <c r="CX17" s="67"/>
      <c r="CY17" s="67"/>
      <c r="CZ17" s="67"/>
      <c r="DA17" s="76"/>
      <c r="DB17" s="68">
        <f t="shared" si="22"/>
        <v>0</v>
      </c>
      <c r="DC17" s="68" t="str">
        <f>LOOKUP(DB17,{0,1,2,3,4,5,6,7,8,9,10,11,12,13,14,15,16,17,18,19,20,21,22,23,24,25},{"0","50","48","46","44","42","40","38","36","34","32","30","28","26","24","22","20","18","16","14","12","10","8","6","4","2"})</f>
        <v>0</v>
      </c>
      <c r="DD17" s="67">
        <f t="shared" si="10"/>
        <v>0</v>
      </c>
      <c r="DE17" s="69"/>
      <c r="DF17" s="77"/>
      <c r="DG17" s="61"/>
      <c r="DH17" s="61"/>
      <c r="DI17" s="61"/>
      <c r="DJ17" s="77"/>
      <c r="DK17" s="70">
        <f t="shared" si="23"/>
        <v>0</v>
      </c>
      <c r="DL17" s="70" t="str">
        <f>LOOKUP(DK17,{0,1,2,3,4,5,6,7,8,9,10,11,12,13,14,15,16,17,18,19,20,21,22,23,24,25},{"0","50","48","46","44","42","40","38","36","34","32","30","28","26","24","22","20","18","16","14","12","10","8","6","4","2"})</f>
        <v>0</v>
      </c>
      <c r="DM17" s="61">
        <f t="shared" si="11"/>
        <v>0</v>
      </c>
    </row>
    <row r="18" spans="1:117" s="46" customFormat="1" ht="35.1" customHeight="1" x14ac:dyDescent="0.25">
      <c r="A18" s="177"/>
      <c r="B18" s="47">
        <v>16</v>
      </c>
      <c r="C18" s="311"/>
      <c r="D18" s="312"/>
      <c r="E18" s="309"/>
      <c r="F18" s="310"/>
      <c r="G18" s="210"/>
      <c r="H18" s="211"/>
      <c r="I18" s="210"/>
      <c r="J18" s="212"/>
      <c r="K18" s="189"/>
      <c r="L18" s="52"/>
      <c r="M18" s="52"/>
      <c r="N18" s="53"/>
      <c r="O18" s="53"/>
      <c r="P18" s="52"/>
      <c r="Q18" s="55">
        <f t="shared" si="12"/>
        <v>0</v>
      </c>
      <c r="R18" s="55" t="str">
        <f>LOOKUP(Q18,{0,1,2,3,4,5,6,7,8,9,10,11,12,13,14,15,16,17,18,19,20,21,22,23,24,25},{"0","50","48","46","44","42","40","38","36","34","32","30","28","26","24","22","20","18","16","14","12","10","8","6","4","2"})</f>
        <v>0</v>
      </c>
      <c r="S18" s="56">
        <f t="shared" si="0"/>
        <v>0</v>
      </c>
      <c r="T18" s="57"/>
      <c r="U18" s="75"/>
      <c r="V18" s="47"/>
      <c r="W18" s="47"/>
      <c r="X18" s="47"/>
      <c r="Y18" s="75"/>
      <c r="Z18" s="59">
        <f t="shared" si="13"/>
        <v>0</v>
      </c>
      <c r="AA18" s="59" t="str">
        <f>LOOKUP(Z18,{0,1,2,3,4,5,6,7,8,9,10,11,12,13,14,15,16,17,18,19,20,21,22,23,24,25},{"0","50","48","46","44","42","40","38","36","34","32","30","28","26","24","22","20","18","16","14","12","10","8","6","4","2"})</f>
        <v>0</v>
      </c>
      <c r="AB18" s="60">
        <f t="shared" si="1"/>
        <v>0</v>
      </c>
      <c r="AC18" s="50"/>
      <c r="AD18" s="52"/>
      <c r="AE18" s="53"/>
      <c r="AF18" s="53"/>
      <c r="AG18" s="53"/>
      <c r="AH18" s="52"/>
      <c r="AI18" s="55">
        <f t="shared" si="14"/>
        <v>0</v>
      </c>
      <c r="AJ18" s="55" t="str">
        <f>LOOKUP(AI18,{0,1,2,3,4,5,6,7,8,9,10,11,12,13,14,15,16,17,18,19,20,21,22,23,24,25},{"0","50","48","46","44","42","40","38","36","34","32","30","28","26","24","22","20","18","16","14","12","10","8","6","4","2"})</f>
        <v>0</v>
      </c>
      <c r="AK18" s="56">
        <f t="shared" si="2"/>
        <v>0</v>
      </c>
      <c r="AL18" s="57"/>
      <c r="AM18" s="75"/>
      <c r="AN18" s="61"/>
      <c r="AO18" s="47"/>
      <c r="AP18" s="47"/>
      <c r="AQ18" s="75"/>
      <c r="AR18" s="59">
        <f t="shared" si="15"/>
        <v>0</v>
      </c>
      <c r="AS18" s="59" t="str">
        <f>LOOKUP(AR18,{0,1,2,3,4,5,6,7,8,9,10,11,12,13,14,15,16,17,18,19,20,21,22,23,24,25},{"0","50","48","46","44","42","40","38","36","34","32","30","28","26","24","22","20","18","16","14","12","10","8","6","4","2"})</f>
        <v>0</v>
      </c>
      <c r="AT18" s="60">
        <f t="shared" si="3"/>
        <v>0</v>
      </c>
      <c r="AU18" s="50"/>
      <c r="AV18" s="52"/>
      <c r="AW18" s="53"/>
      <c r="AX18" s="53"/>
      <c r="AY18" s="53"/>
      <c r="AZ18" s="52"/>
      <c r="BA18" s="55">
        <f t="shared" si="16"/>
        <v>0</v>
      </c>
      <c r="BB18" s="55" t="str">
        <f>LOOKUP(BA18,{0,1,2,3,4,5,6,7,8,9,10,11,12,13,14,15,16,17,18,19,20,21,22,23,24,25},{"0","50","48","46","44","42","40","38","36","34","32","30","28","26","24","22","20","18","16","14","12","10","8","6","4","2"})</f>
        <v>0</v>
      </c>
      <c r="BC18" s="56">
        <f t="shared" si="4"/>
        <v>0</v>
      </c>
      <c r="BD18" s="57"/>
      <c r="BE18" s="77"/>
      <c r="BF18" s="61"/>
      <c r="BG18" s="47"/>
      <c r="BH18" s="47"/>
      <c r="BI18" s="75"/>
      <c r="BJ18" s="59">
        <f t="shared" si="17"/>
        <v>0</v>
      </c>
      <c r="BK18" s="59" t="str">
        <f>LOOKUP(BJ18,{0,1,2,3,4,5,6,7,8,9,10,11,12,13,14,15,16,17,18,19,20,21,22,23,24,25},{"0","50","48","46","44","42","40","38","36","34","32","30","28","26","24","22","20","18","16","14","12","10","8","6","4","2"})</f>
        <v>0</v>
      </c>
      <c r="BL18" s="60">
        <f t="shared" si="5"/>
        <v>0</v>
      </c>
      <c r="BM18" s="50"/>
      <c r="BN18" s="52"/>
      <c r="BO18" s="53"/>
      <c r="BP18" s="53"/>
      <c r="BQ18" s="63"/>
      <c r="BR18" s="52"/>
      <c r="BS18" s="55">
        <f t="shared" si="18"/>
        <v>0</v>
      </c>
      <c r="BT18" s="55" t="str">
        <f>LOOKUP(BS18,{0,1,2,3,4,5,6,7,8,9,10,11,12,13,14,15,16,17,18,19,20,21,22,23,24,25},{"0","50","48","46","44","42","40","38","36","34","32","30","28","26","24","22","20","18","16","14","12","10","8","6","4","2"})</f>
        <v>0</v>
      </c>
      <c r="BU18" s="56">
        <f t="shared" si="6"/>
        <v>0</v>
      </c>
      <c r="BV18" s="57"/>
      <c r="BW18" s="75"/>
      <c r="BX18" s="47"/>
      <c r="BY18" s="47"/>
      <c r="BZ18" s="75"/>
      <c r="CA18" s="59">
        <f t="shared" si="19"/>
        <v>0</v>
      </c>
      <c r="CB18" s="59" t="str">
        <f>LOOKUP(CA18,{0,1,2,3,4,5,6,7,8,9,10,11,12,13,14,15,16,17,18,19,20,21,22,23,24,25},{"0","50","48","46","44","42","40","38","36","34","32","30","28","26","24","22","20","18","16","14","12","10","8","6","4","2"})</f>
        <v>0</v>
      </c>
      <c r="CC18" s="60">
        <f t="shared" si="7"/>
        <v>0</v>
      </c>
      <c r="CD18" s="50"/>
      <c r="CE18" s="52"/>
      <c r="CF18" s="53"/>
      <c r="CG18" s="53"/>
      <c r="CH18" s="53"/>
      <c r="CI18" s="52"/>
      <c r="CJ18" s="55">
        <f t="shared" si="20"/>
        <v>0</v>
      </c>
      <c r="CK18" s="55" t="str">
        <f>LOOKUP(CJ18,{0,1,2,3,4,5,6,7,8,9,10,11,12,13,14,15,16,17,18,19,20,21,22,23,24,25},{"0","50","48","46","44","42","40","38","36","34","32","30","28","26","24","22","20","18","16","14","12","10","8","6","4","2"})</f>
        <v>0</v>
      </c>
      <c r="CL18" s="53">
        <f t="shared" si="8"/>
        <v>0</v>
      </c>
      <c r="CM18" s="57"/>
      <c r="CN18" s="75"/>
      <c r="CO18" s="47"/>
      <c r="CP18" s="47"/>
      <c r="CQ18" s="47"/>
      <c r="CR18" s="75"/>
      <c r="CS18" s="59">
        <f t="shared" si="21"/>
        <v>0</v>
      </c>
      <c r="CT18" s="59" t="str">
        <f>LOOKUP(CS18,{0,1,2,3,4,5,6,7,8,9,10,11,12,13,14,15,16,17,18,19,20,21,22,23,24,25},{"0","50","48","46","44","42","40","38","36","34","32","30","28","26","24","22","20","18","16","14","12","10","8","6","4","2"})</f>
        <v>0</v>
      </c>
      <c r="CU18" s="47">
        <f t="shared" si="9"/>
        <v>0</v>
      </c>
      <c r="CV18" s="65"/>
      <c r="CW18" s="76"/>
      <c r="CX18" s="67"/>
      <c r="CY18" s="67"/>
      <c r="CZ18" s="67"/>
      <c r="DA18" s="76"/>
      <c r="DB18" s="68">
        <f t="shared" si="22"/>
        <v>0</v>
      </c>
      <c r="DC18" s="68" t="str">
        <f>LOOKUP(DB18,{0,1,2,3,4,5,6,7,8,9,10,11,12,13,14,15,16,17,18,19,20,21,22,23,24,25},{"0","50","48","46","44","42","40","38","36","34","32","30","28","26","24","22","20","18","16","14","12","10","8","6","4","2"})</f>
        <v>0</v>
      </c>
      <c r="DD18" s="67">
        <f t="shared" si="10"/>
        <v>0</v>
      </c>
      <c r="DE18" s="69"/>
      <c r="DF18" s="77"/>
      <c r="DG18" s="61"/>
      <c r="DH18" s="61"/>
      <c r="DI18" s="61"/>
      <c r="DJ18" s="77"/>
      <c r="DK18" s="70">
        <f t="shared" si="23"/>
        <v>0</v>
      </c>
      <c r="DL18" s="70" t="str">
        <f>LOOKUP(DK18,{0,1,2,3,4,5,6,7,8,9,10,11,12,13,14,15,16,17,18,19,20,21,22,23,24,25},{"0","50","48","46","44","42","40","38","36","34","32","30","28","26","24","22","20","18","16","14","12","10","8","6","4","2"})</f>
        <v>0</v>
      </c>
      <c r="DM18" s="61">
        <f t="shared" si="11"/>
        <v>0</v>
      </c>
    </row>
    <row r="19" spans="1:117" s="46" customFormat="1" ht="35.1" customHeight="1" x14ac:dyDescent="0.25">
      <c r="A19" s="177"/>
      <c r="B19" s="47">
        <v>17</v>
      </c>
      <c r="C19" s="311"/>
      <c r="D19" s="312"/>
      <c r="E19" s="309"/>
      <c r="F19" s="310"/>
      <c r="G19" s="210"/>
      <c r="H19" s="211"/>
      <c r="I19" s="210"/>
      <c r="J19" s="212"/>
      <c r="K19" s="189"/>
      <c r="L19" s="52"/>
      <c r="M19" s="52"/>
      <c r="N19" s="53"/>
      <c r="O19" s="53"/>
      <c r="P19" s="52"/>
      <c r="Q19" s="55">
        <f t="shared" si="12"/>
        <v>0</v>
      </c>
      <c r="R19" s="55" t="str">
        <f>LOOKUP(Q19,{0,1,2,3,4,5,6,7,8,9,10,11,12,13,14,15,16,17,18,19,20,21,22,23,24,25},{"0","50","48","46","44","42","40","38","36","34","32","30","28","26","24","22","20","18","16","14","12","10","8","6","4","2"})</f>
        <v>0</v>
      </c>
      <c r="S19" s="56">
        <f>SUM(N19+R19)</f>
        <v>0</v>
      </c>
      <c r="T19" s="57"/>
      <c r="U19" s="75"/>
      <c r="V19" s="47"/>
      <c r="W19" s="47"/>
      <c r="X19" s="47"/>
      <c r="Y19" s="75"/>
      <c r="Z19" s="59">
        <f t="shared" si="13"/>
        <v>0</v>
      </c>
      <c r="AA19" s="59" t="str">
        <f>LOOKUP(Z19,{0,1,2,3,4,5,6,7,8,9,10,11,12,13,14,15,16,17,18,19,20,21,22,23,24,25},{"0","50","48","46","44","42","40","38","36","34","32","30","28","26","24","22","20","18","16","14","12","10","8","6","4","2"})</f>
        <v>0</v>
      </c>
      <c r="AB19" s="60">
        <f>SUM(W19+AA19)</f>
        <v>0</v>
      </c>
      <c r="AC19" s="50"/>
      <c r="AD19" s="52"/>
      <c r="AE19" s="53"/>
      <c r="AF19" s="53"/>
      <c r="AG19" s="53"/>
      <c r="AH19" s="52"/>
      <c r="AI19" s="55">
        <f t="shared" si="14"/>
        <v>0</v>
      </c>
      <c r="AJ19" s="55" t="str">
        <f>LOOKUP(AI19,{0,1,2,3,4,5,6,7,8,9,10,11,12,13,14,15,16,17,18,19,20,21,22,23,24,25},{"0","50","48","46","44","42","40","38","36","34","32","30","28","26","24","22","20","18","16","14","12","10","8","6","4","2"})</f>
        <v>0</v>
      </c>
      <c r="AK19" s="56">
        <f>SUM(AF19+AJ19)</f>
        <v>0</v>
      </c>
      <c r="AL19" s="57"/>
      <c r="AM19" s="75"/>
      <c r="AN19" s="61"/>
      <c r="AO19" s="47"/>
      <c r="AP19" s="47"/>
      <c r="AQ19" s="75"/>
      <c r="AR19" s="59">
        <f t="shared" si="15"/>
        <v>0</v>
      </c>
      <c r="AS19" s="59" t="str">
        <f>LOOKUP(AR19,{0,1,2,3,4,5,6,7,8,9,10,11,12,13,14,15,16,17,18,19,20,21,22,23,24,25},{"0","50","48","46","44","42","40","38","36","34","32","30","28","26","24","22","20","18","16","14","12","10","8","6","4","2"})</f>
        <v>0</v>
      </c>
      <c r="AT19" s="60">
        <f>SUM(AO19+AS19)</f>
        <v>0</v>
      </c>
      <c r="AU19" s="50"/>
      <c r="AV19" s="52"/>
      <c r="AW19" s="53"/>
      <c r="AX19" s="53"/>
      <c r="AY19" s="53"/>
      <c r="AZ19" s="52"/>
      <c r="BA19" s="55">
        <f t="shared" si="16"/>
        <v>0</v>
      </c>
      <c r="BB19" s="55" t="str">
        <f>LOOKUP(BA19,{0,1,2,3,4,5,6,7,8,9,10,11,12,13,14,15,16,17,18,19,20,21,22,23,24,25},{"0","50","48","46","44","42","40","38","36","34","32","30","28","26","24","22","20","18","16","14","12","10","8","6","4","2"})</f>
        <v>0</v>
      </c>
      <c r="BC19" s="56">
        <f>SUM(AX19+BB19)</f>
        <v>0</v>
      </c>
      <c r="BD19" s="57"/>
      <c r="BE19" s="77"/>
      <c r="BF19" s="61"/>
      <c r="BG19" s="47"/>
      <c r="BH19" s="47"/>
      <c r="BI19" s="75"/>
      <c r="BJ19" s="59">
        <f t="shared" si="17"/>
        <v>0</v>
      </c>
      <c r="BK19" s="59" t="str">
        <f>LOOKUP(BJ19,{0,1,2,3,4,5,6,7,8,9,10,11,12,13,14,15,16,17,18,19,20,21,22,23,24,25},{"0","50","48","46","44","42","40","38","36","34","32","30","28","26","24","22","20","18","16","14","12","10","8","6","4","2"})</f>
        <v>0</v>
      </c>
      <c r="BL19" s="60">
        <f>SUM(BG19+BK19)</f>
        <v>0</v>
      </c>
      <c r="BM19" s="50"/>
      <c r="BN19" s="52"/>
      <c r="BO19" s="53"/>
      <c r="BP19" s="53"/>
      <c r="BQ19" s="63"/>
      <c r="BR19" s="52"/>
      <c r="BS19" s="55">
        <f t="shared" si="18"/>
        <v>0</v>
      </c>
      <c r="BT19" s="55" t="str">
        <f>LOOKUP(BS19,{0,1,2,3,4,5,6,7,8,9,10,11,12,13,14,15,16,17,18,19,20,21,22,23,24,25},{"0","50","48","46","44","42","40","38","36","34","32","30","28","26","24","22","20","18","16","14","12","10","8","6","4","2"})</f>
        <v>0</v>
      </c>
      <c r="BU19" s="56">
        <f>SUM(BO19+BT19)</f>
        <v>0</v>
      </c>
      <c r="BV19" s="57"/>
      <c r="BW19" s="75"/>
      <c r="BX19" s="47"/>
      <c r="BY19" s="47"/>
      <c r="BZ19" s="75"/>
      <c r="CA19" s="59">
        <f t="shared" si="19"/>
        <v>0</v>
      </c>
      <c r="CB19" s="59" t="str">
        <f>LOOKUP(CA19,{0,1,2,3,4,5,6,7,8,9,10,11,12,13,14,15,16,17,18,19,20,21,22,23,24,25},{"0","50","48","46","44","42","40","38","36","34","32","30","28","26","24","22","20","18","16","14","12","10","8","6","4","2"})</f>
        <v>0</v>
      </c>
      <c r="CC19" s="60">
        <f>SUM(BX19+CB19)</f>
        <v>0</v>
      </c>
      <c r="CD19" s="50"/>
      <c r="CE19" s="52"/>
      <c r="CF19" s="53"/>
      <c r="CG19" s="53"/>
      <c r="CH19" s="53"/>
      <c r="CI19" s="52"/>
      <c r="CJ19" s="55">
        <f t="shared" si="20"/>
        <v>0</v>
      </c>
      <c r="CK19" s="55" t="str">
        <f>LOOKUP(CJ19,{0,1,2,3,4,5,6,7,8,9,10,11,12,13,14,15,16,17,18,19,20,21,22,23,24,25},{"0","50","48","46","44","42","40","38","36","34","32","30","28","26","24","22","20","18","16","14","12","10","8","6","4","2"})</f>
        <v>0</v>
      </c>
      <c r="CL19" s="53">
        <f>SUM(CG19+CK19)</f>
        <v>0</v>
      </c>
      <c r="CM19" s="57"/>
      <c r="CN19" s="75"/>
      <c r="CO19" s="47"/>
      <c r="CP19" s="47"/>
      <c r="CQ19" s="47"/>
      <c r="CR19" s="75"/>
      <c r="CS19" s="59">
        <f t="shared" si="21"/>
        <v>0</v>
      </c>
      <c r="CT19" s="59" t="str">
        <f>LOOKUP(CS19,{0,1,2,3,4,5,6,7,8,9,10,11,12,13,14,15,16,17,18,19,20,21,22,23,24,25},{"0","50","48","46","44","42","40","38","36","34","32","30","28","26","24","22","20","18","16","14","12","10","8","6","4","2"})</f>
        <v>0</v>
      </c>
      <c r="CU19" s="47">
        <f>SUM(CP19+CT19)</f>
        <v>0</v>
      </c>
      <c r="CV19" s="65"/>
      <c r="CW19" s="76"/>
      <c r="CX19" s="67"/>
      <c r="CY19" s="67"/>
      <c r="CZ19" s="67"/>
      <c r="DA19" s="76"/>
      <c r="DB19" s="68">
        <f t="shared" si="22"/>
        <v>0</v>
      </c>
      <c r="DC19" s="68" t="str">
        <f>LOOKUP(DB19,{0,1,2,3,4,5,6,7,8,9,10,11,12,13,14,15,16,17,18,19,20,21,22,23,24,25},{"0","50","48","46","44","42","40","38","36","34","32","30","28","26","24","22","20","18","16","14","12","10","8","6","4","2"})</f>
        <v>0</v>
      </c>
      <c r="DD19" s="67">
        <f>SUM(CY19+DC19)</f>
        <v>0</v>
      </c>
      <c r="DE19" s="69"/>
      <c r="DF19" s="77"/>
      <c r="DG19" s="61"/>
      <c r="DH19" s="61"/>
      <c r="DI19" s="61"/>
      <c r="DJ19" s="77"/>
      <c r="DK19" s="70">
        <f t="shared" si="23"/>
        <v>0</v>
      </c>
      <c r="DL19" s="70" t="str">
        <f>LOOKUP(DK19,{0,1,2,3,4,5,6,7,8,9,10,11,12,13,14,15,16,17,18,19,20,21,22,23,24,25},{"0","50","48","46","44","42","40","38","36","34","32","30","28","26","24","22","20","18","16","14","12","10","8","6","4","2"})</f>
        <v>0</v>
      </c>
      <c r="DM19" s="61">
        <f>SUM(DH19+DL19)</f>
        <v>0</v>
      </c>
    </row>
    <row r="20" spans="1:117" s="46" customFormat="1" ht="33.75" customHeight="1" x14ac:dyDescent="0.25">
      <c r="A20" s="177"/>
      <c r="B20" s="47">
        <v>18</v>
      </c>
      <c r="C20" s="311"/>
      <c r="D20" s="312"/>
      <c r="E20" s="309"/>
      <c r="F20" s="310"/>
      <c r="G20" s="210"/>
      <c r="H20" s="211"/>
      <c r="I20" s="210"/>
      <c r="J20" s="212"/>
      <c r="K20" s="189" t="s">
        <v>39</v>
      </c>
      <c r="L20" s="52"/>
      <c r="M20" s="52"/>
      <c r="N20" s="53"/>
      <c r="O20" s="53"/>
      <c r="P20" s="52"/>
      <c r="Q20" s="55">
        <f t="shared" si="12"/>
        <v>0</v>
      </c>
      <c r="R20" s="55" t="str">
        <f>LOOKUP(Q20,{0,1,2,3,4,5,6,7,8,9,10,11,12,13,14,15,16,17,18,19,20,21,22,23,24,25},{"0","50","48","46","44","42","40","38","36","34","32","30","28","26","24","22","20","18","16","14","12","10","8","6","4","2"})</f>
        <v>0</v>
      </c>
      <c r="S20" s="56">
        <f>SUM(N20+R20)</f>
        <v>0</v>
      </c>
      <c r="T20" s="57"/>
      <c r="U20" s="75"/>
      <c r="V20" s="74"/>
      <c r="W20" s="47"/>
      <c r="X20" s="47"/>
      <c r="Y20" s="75"/>
      <c r="Z20" s="59">
        <f t="shared" si="13"/>
        <v>0</v>
      </c>
      <c r="AA20" s="59" t="str">
        <f>LOOKUP(Z20,{0,1,2,3,4,5,6,7,8,9,10,11,12,13,14,15,16,17,18,19,20,21,22,23,24,25},{"0","50","48","46","44","42","40","38","36","34","32","30","28","26","24","22","20","18","16","14","12","10","8","6","4","2"})</f>
        <v>0</v>
      </c>
      <c r="AB20" s="60">
        <f>SUM(W20+AA20)</f>
        <v>0</v>
      </c>
      <c r="AC20" s="72" t="s">
        <v>39</v>
      </c>
      <c r="AD20" s="52"/>
      <c r="AE20" s="53"/>
      <c r="AF20" s="53"/>
      <c r="AG20" s="53"/>
      <c r="AH20" s="52"/>
      <c r="AI20" s="55">
        <f t="shared" si="14"/>
        <v>0</v>
      </c>
      <c r="AJ20" s="55" t="str">
        <f>LOOKUP(AI20,{0,1,2,3,4,5,6,7,8,9,10,11,12,13,14,15,16,17,18,19,20,21,22,23,24,25},{"0","50","48","46","44","42","40","38","36","34","32","30","28","26","24","22","20","18","16","14","12","10","8","6","4","2"})</f>
        <v>0</v>
      </c>
      <c r="AK20" s="56">
        <f>SUM(AF20+AJ20)</f>
        <v>0</v>
      </c>
      <c r="AL20" s="57"/>
      <c r="AM20" s="75"/>
      <c r="AN20" s="61"/>
      <c r="AO20" s="47"/>
      <c r="AP20" s="47"/>
      <c r="AQ20" s="75"/>
      <c r="AR20" s="59">
        <f t="shared" si="15"/>
        <v>0</v>
      </c>
      <c r="AS20" s="59" t="str">
        <f>LOOKUP(AR20,{0,1,2,3,4,5,6,7,8,9,10,11,12,13,14,15,16,17,18,19,20,21,22,23,24,25},{"0","50","48","46","44","42","40","38","36","34","32","30","28","26","24","22","20","18","16","14","12","10","8","6","4","2"})</f>
        <v>0</v>
      </c>
      <c r="AT20" s="60">
        <f>SUM(AO20+AS20)</f>
        <v>0</v>
      </c>
      <c r="AU20" s="50"/>
      <c r="AV20" s="52"/>
      <c r="AW20" s="53"/>
      <c r="AX20" s="53"/>
      <c r="AY20" s="53"/>
      <c r="AZ20" s="52"/>
      <c r="BA20" s="55">
        <f t="shared" si="16"/>
        <v>0</v>
      </c>
      <c r="BB20" s="55" t="str">
        <f>LOOKUP(BA20,{0,1,2,3,4,5,6,7,8,9,10,11,12,13,14,15,16,17,18,19,20,21,22,23,24,25},{"0","50","48","46","44","42","40","38","36","34","32","30","28","26","24","22","20","18","16","14","12","10","8","6","4","2"})</f>
        <v>0</v>
      </c>
      <c r="BC20" s="56">
        <f>SUM(AX20+BB20)</f>
        <v>0</v>
      </c>
      <c r="BD20" s="57"/>
      <c r="BE20" s="77"/>
      <c r="BF20" s="61"/>
      <c r="BG20" s="47"/>
      <c r="BH20" s="47"/>
      <c r="BI20" s="75"/>
      <c r="BJ20" s="59">
        <f t="shared" si="17"/>
        <v>0</v>
      </c>
      <c r="BK20" s="59" t="str">
        <f>LOOKUP(BJ20,{0,1,2,3,4,5,6,7,8,9,10,11,12,13,14,15,16,17,18,19,20,21,22,23,24,25},{"0","50","48","46","44","42","40","38","36","34","32","30","28","26","24","22","20","18","16","14","12","10","8","6","4","2"})</f>
        <v>0</v>
      </c>
      <c r="BL20" s="60">
        <f>SUM(BG20+BK20)</f>
        <v>0</v>
      </c>
      <c r="BM20" s="50"/>
      <c r="BN20" s="52"/>
      <c r="BO20" s="53"/>
      <c r="BP20" s="53"/>
      <c r="BQ20" s="63"/>
      <c r="BR20" s="52"/>
      <c r="BS20" s="55">
        <f t="shared" si="18"/>
        <v>0</v>
      </c>
      <c r="BT20" s="55" t="str">
        <f>LOOKUP(BS20,{0,1,2,3,4,5,6,7,8,9,10,11,12,13,14,15,16,17,18,19,20,21,22,23,24,25},{"0","50","48","46","44","42","40","38","36","34","32","30","28","26","24","22","20","18","16","14","12","10","8","6","4","2"})</f>
        <v>0</v>
      </c>
      <c r="BU20" s="56">
        <f>SUM(BO20+BT20)</f>
        <v>0</v>
      </c>
      <c r="BV20" s="57"/>
      <c r="BW20" s="75"/>
      <c r="BX20" s="47"/>
      <c r="BY20" s="47"/>
      <c r="BZ20" s="75"/>
      <c r="CA20" s="59">
        <f t="shared" si="19"/>
        <v>0</v>
      </c>
      <c r="CB20" s="59" t="str">
        <f>LOOKUP(CA20,{0,1,2,3,4,5,6,7,8,9,10,11,12,13,14,15,16,17,18,19,20,21,22,23,24,25},{"0","50","48","46","44","42","40","38","36","34","32","30","28","26","24","22","20","18","16","14","12","10","8","6","4","2"})</f>
        <v>0</v>
      </c>
      <c r="CC20" s="60">
        <f>SUM(BX20+CB20)</f>
        <v>0</v>
      </c>
      <c r="CD20" s="50"/>
      <c r="CE20" s="52"/>
      <c r="CF20" s="53"/>
      <c r="CG20" s="53"/>
      <c r="CH20" s="53"/>
      <c r="CI20" s="52"/>
      <c r="CJ20" s="55">
        <f t="shared" si="20"/>
        <v>0</v>
      </c>
      <c r="CK20" s="55" t="str">
        <f>LOOKUP(CJ20,{0,1,2,3,4,5,6,7,8,9,10,11,12,13,14,15,16,17,18,19,20,21,22,23,24,25},{"0","50","48","46","44","42","40","38","36","34","32","30","28","26","24","22","20","18","16","14","12","10","8","6","4","2"})</f>
        <v>0</v>
      </c>
      <c r="CL20" s="53">
        <f>SUM(CG20+CK20)</f>
        <v>0</v>
      </c>
      <c r="CM20" s="57"/>
      <c r="CN20" s="75"/>
      <c r="CO20" s="47"/>
      <c r="CP20" s="47"/>
      <c r="CQ20" s="47"/>
      <c r="CR20" s="75"/>
      <c r="CS20" s="59">
        <f t="shared" si="21"/>
        <v>0</v>
      </c>
      <c r="CT20" s="59" t="str">
        <f>LOOKUP(CS20,{0,1,2,3,4,5,6,7,8,9,10,11,12,13,14,15,16,17,18,19,20,21,22,23,24,25},{"0","50","48","46","44","42","40","38","36","34","32","30","28","26","24","22","20","18","16","14","12","10","8","6","4","2"})</f>
        <v>0</v>
      </c>
      <c r="CU20" s="47">
        <f>SUM(CP20+CT20)</f>
        <v>0</v>
      </c>
      <c r="CV20" s="65"/>
      <c r="CW20" s="76"/>
      <c r="CX20" s="67"/>
      <c r="CY20" s="67"/>
      <c r="CZ20" s="67"/>
      <c r="DA20" s="76"/>
      <c r="DB20" s="68">
        <f t="shared" si="22"/>
        <v>0</v>
      </c>
      <c r="DC20" s="68" t="str">
        <f>LOOKUP(DB20,{0,1,2,3,4,5,6,7,8,9,10,11,12,13,14,15,16,17,18,19,20,21,22,23,24,25},{"0","50","48","46","44","42","40","38","36","34","32","30","28","26","24","22","20","18","16","14","12","10","8","6","4","2"})</f>
        <v>0</v>
      </c>
      <c r="DD20" s="67">
        <f>SUM(CY20+DC20)</f>
        <v>0</v>
      </c>
      <c r="DE20" s="69"/>
      <c r="DF20" s="77"/>
      <c r="DG20" s="61"/>
      <c r="DH20" s="61"/>
      <c r="DI20" s="61"/>
      <c r="DJ20" s="77"/>
      <c r="DK20" s="70">
        <f t="shared" si="23"/>
        <v>0</v>
      </c>
      <c r="DL20" s="70" t="str">
        <f>LOOKUP(DK20,{0,1,2,3,4,5,6,7,8,9,10,11,12,13,14,15,16,17,18,19,20,21,22,23,24,25},{"0","50","48","46","44","42","40","38","36","34","32","30","28","26","24","22","20","18","16","14","12","10","8","6","4","2"})</f>
        <v>0</v>
      </c>
      <c r="DM20" s="61">
        <f>SUM(DH20+DL20)</f>
        <v>0</v>
      </c>
    </row>
    <row r="21" spans="1:117" s="46" customFormat="1" ht="33.75" customHeight="1" x14ac:dyDescent="0.25">
      <c r="A21" s="177"/>
      <c r="B21" s="47">
        <v>19</v>
      </c>
      <c r="C21" s="311"/>
      <c r="D21" s="312"/>
      <c r="E21" s="309"/>
      <c r="F21" s="310"/>
      <c r="G21" s="210"/>
      <c r="H21" s="211"/>
      <c r="I21" s="210"/>
      <c r="J21" s="212"/>
      <c r="K21" s="189" t="s">
        <v>39</v>
      </c>
      <c r="L21" s="274"/>
      <c r="M21" s="52"/>
      <c r="N21" s="53"/>
      <c r="O21" s="53"/>
      <c r="P21" s="52"/>
      <c r="Q21" s="55">
        <f t="shared" si="12"/>
        <v>0</v>
      </c>
      <c r="R21" s="55" t="str">
        <f>LOOKUP(Q21,{0,1,2,3,4,5,6,7,8,9,10,11,12,13,14,15,16,17,18,19,20,21,22,23,24,25},{"0","50","48","46","44","42","40","38","36","34","32","30","28","26","24","22","20","18","16","14","12","10","8","6","4","2"})</f>
        <v>0</v>
      </c>
      <c r="S21" s="56">
        <f>SUM(N21+R21)</f>
        <v>0</v>
      </c>
      <c r="T21" s="57"/>
      <c r="U21" s="75"/>
      <c r="V21" s="74"/>
      <c r="W21" s="47"/>
      <c r="X21" s="47"/>
      <c r="Y21" s="75"/>
      <c r="Z21" s="59">
        <f t="shared" si="13"/>
        <v>0</v>
      </c>
      <c r="AA21" s="59" t="str">
        <f>LOOKUP(Z21,{0,1,2,3,4,5,6,7,8,9,10,11,12,13,14,15,16,17,18,19,20,21,22,23,24,25},{"0","50","48","46","44","42","40","38","36","34","32","30","28","26","24","22","20","18","16","14","12","10","8","6","4","2"})</f>
        <v>0</v>
      </c>
      <c r="AB21" s="60">
        <f>SUM(W21+AA21)</f>
        <v>0</v>
      </c>
      <c r="AC21" s="72" t="s">
        <v>39</v>
      </c>
      <c r="AD21" s="52"/>
      <c r="AE21" s="53"/>
      <c r="AF21" s="53"/>
      <c r="AG21" s="53"/>
      <c r="AH21" s="52"/>
      <c r="AI21" s="55">
        <f t="shared" si="14"/>
        <v>0</v>
      </c>
      <c r="AJ21" s="55" t="str">
        <f>LOOKUP(AI21,{0,1,2,3,4,5,6,7,8,9,10,11,12,13,14,15,16,17,18,19,20,21,22,23,24,25},{"0","50","48","46","44","42","40","38","36","34","32","30","28","26","24","22","20","18","16","14","12","10","8","6","4","2"})</f>
        <v>0</v>
      </c>
      <c r="AK21" s="56">
        <f>SUM(AF21+AJ21)</f>
        <v>0</v>
      </c>
      <c r="AL21" s="57"/>
      <c r="AM21" s="75"/>
      <c r="AN21" s="61"/>
      <c r="AO21" s="47"/>
      <c r="AP21" s="47"/>
      <c r="AQ21" s="75"/>
      <c r="AR21" s="59">
        <f t="shared" si="15"/>
        <v>0</v>
      </c>
      <c r="AS21" s="59" t="str">
        <f>LOOKUP(AR21,{0,1,2,3,4,5,6,7,8,9,10,11,12,13,14,15,16,17,18,19,20,21,22,23,24,25},{"0","50","48","46","44","42","40","38","36","34","32","30","28","26","24","22","20","18","16","14","12","10","8","6","4","2"})</f>
        <v>0</v>
      </c>
      <c r="AT21" s="60">
        <f>SUM(AO21+AS21)</f>
        <v>0</v>
      </c>
      <c r="AU21" s="50"/>
      <c r="AV21" s="52"/>
      <c r="AW21" s="53"/>
      <c r="AX21" s="53"/>
      <c r="AY21" s="53"/>
      <c r="AZ21" s="52"/>
      <c r="BA21" s="55">
        <f t="shared" si="16"/>
        <v>0</v>
      </c>
      <c r="BB21" s="55" t="str">
        <f>LOOKUP(BA21,{0,1,2,3,4,5,6,7,8,9,10,11,12,13,14,15,16,17,18,19,20,21,22,23,24,25},{"0","50","48","46","44","42","40","38","36","34","32","30","28","26","24","22","20","18","16","14","12","10","8","6","4","2"})</f>
        <v>0</v>
      </c>
      <c r="BC21" s="56">
        <f>SUM(AX21+BB21)</f>
        <v>0</v>
      </c>
      <c r="BD21" s="57"/>
      <c r="BE21" s="77"/>
      <c r="BF21" s="61"/>
      <c r="BG21" s="47"/>
      <c r="BH21" s="47"/>
      <c r="BI21" s="75"/>
      <c r="BJ21" s="59">
        <f t="shared" si="17"/>
        <v>0</v>
      </c>
      <c r="BK21" s="59" t="str">
        <f>LOOKUP(BJ21,{0,1,2,3,4,5,6,7,8,9,10,11,12,13,14,15,16,17,18,19,20,21,22,23,24,25},{"0","50","48","46","44","42","40","38","36","34","32","30","28","26","24","22","20","18","16","14","12","10","8","6","4","2"})</f>
        <v>0</v>
      </c>
      <c r="BL21" s="60">
        <f>SUM(BG21+BK21)</f>
        <v>0</v>
      </c>
      <c r="BM21" s="50"/>
      <c r="BN21" s="52"/>
      <c r="BO21" s="53"/>
      <c r="BP21" s="53"/>
      <c r="BQ21" s="63"/>
      <c r="BR21" s="52"/>
      <c r="BS21" s="55">
        <f t="shared" si="18"/>
        <v>0</v>
      </c>
      <c r="BT21" s="55" t="str">
        <f>LOOKUP(BS21,{0,1,2,3,4,5,6,7,8,9,10,11,12,13,14,15,16,17,18,19,20,21,22,23,24,25},{"0","50","48","46","44","42","40","38","36","34","32","30","28","26","24","22","20","18","16","14","12","10","8","6","4","2"})</f>
        <v>0</v>
      </c>
      <c r="BU21" s="56">
        <f>SUM(BO21+BT21)</f>
        <v>0</v>
      </c>
      <c r="BV21" s="57"/>
      <c r="BW21" s="75"/>
      <c r="BX21" s="47"/>
      <c r="BY21" s="47"/>
      <c r="BZ21" s="75"/>
      <c r="CA21" s="59">
        <f t="shared" si="19"/>
        <v>0</v>
      </c>
      <c r="CB21" s="59" t="str">
        <f>LOOKUP(CA21,{0,1,2,3,4,5,6,7,8,9,10,11,12,13,14,15,16,17,18,19,20,21,22,23,24,25},{"0","50","48","46","44","42","40","38","36","34","32","30","28","26","24","22","20","18","16","14","12","10","8","6","4","2"})</f>
        <v>0</v>
      </c>
      <c r="CC21" s="60">
        <f>SUM(BX21+CB21)</f>
        <v>0</v>
      </c>
      <c r="CD21" s="50"/>
      <c r="CE21" s="52"/>
      <c r="CF21" s="53"/>
      <c r="CG21" s="53"/>
      <c r="CH21" s="53"/>
      <c r="CI21" s="52"/>
      <c r="CJ21" s="55">
        <f t="shared" si="20"/>
        <v>0</v>
      </c>
      <c r="CK21" s="55" t="str">
        <f>LOOKUP(CJ21,{0,1,2,3,4,5,6,7,8,9,10,11,12,13,14,15,16,17,18,19,20,21,22,23,24,25},{"0","50","48","46","44","42","40","38","36","34","32","30","28","26","24","22","20","18","16","14","12","10","8","6","4","2"})</f>
        <v>0</v>
      </c>
      <c r="CL21" s="53">
        <f>SUM(CG21+CK21)</f>
        <v>0</v>
      </c>
      <c r="CM21" s="57"/>
      <c r="CN21" s="75"/>
      <c r="CO21" s="47"/>
      <c r="CP21" s="47"/>
      <c r="CQ21" s="47"/>
      <c r="CR21" s="75"/>
      <c r="CS21" s="59">
        <f t="shared" si="21"/>
        <v>0</v>
      </c>
      <c r="CT21" s="59" t="str">
        <f>LOOKUP(CS21,{0,1,2,3,4,5,6,7,8,9,10,11,12,13,14,15,16,17,18,19,20,21,22,23,24,25},{"0","50","48","46","44","42","40","38","36","34","32","30","28","26","24","22","20","18","16","14","12","10","8","6","4","2"})</f>
        <v>0</v>
      </c>
      <c r="CU21" s="47">
        <f>SUM(CP21+CT21)</f>
        <v>0</v>
      </c>
      <c r="CV21" s="65"/>
      <c r="CW21" s="76"/>
      <c r="CX21" s="67"/>
      <c r="CY21" s="67"/>
      <c r="CZ21" s="67"/>
      <c r="DA21" s="76"/>
      <c r="DB21" s="68">
        <f t="shared" si="22"/>
        <v>0</v>
      </c>
      <c r="DC21" s="68" t="str">
        <f>LOOKUP(DB21,{0,1,2,3,4,5,6,7,8,9,10,11,12,13,14,15,16,17,18,19,20,21,22,23,24,25},{"0","50","48","46","44","42","40","38","36","34","32","30","28","26","24","22","20","18","16","14","12","10","8","6","4","2"})</f>
        <v>0</v>
      </c>
      <c r="DD21" s="67">
        <f>SUM(CY21+DC21)</f>
        <v>0</v>
      </c>
      <c r="DE21" s="69"/>
      <c r="DF21" s="77"/>
      <c r="DG21" s="61"/>
      <c r="DH21" s="61"/>
      <c r="DI21" s="61"/>
      <c r="DJ21" s="77"/>
      <c r="DK21" s="70">
        <f t="shared" si="23"/>
        <v>0</v>
      </c>
      <c r="DL21" s="70" t="str">
        <f>LOOKUP(DK21,{0,1,2,3,4,5,6,7,8,9,10,11,12,13,14,15,16,17,18,19,20,21,22,23,24,25},{"0","50","48","46","44","42","40","38","36","34","32","30","28","26","24","22","20","18","16","14","12","10","8","6","4","2"})</f>
        <v>0</v>
      </c>
      <c r="DM21" s="61">
        <f>SUM(DH21+DL21)</f>
        <v>0</v>
      </c>
    </row>
    <row r="22" spans="1:117" s="46" customFormat="1" ht="33.75" customHeight="1" x14ac:dyDescent="0.25">
      <c r="A22" s="177"/>
      <c r="B22" s="47">
        <v>20</v>
      </c>
      <c r="C22" s="311"/>
      <c r="D22" s="312"/>
      <c r="E22" s="309"/>
      <c r="F22" s="310"/>
      <c r="G22" s="210"/>
      <c r="H22" s="211"/>
      <c r="I22" s="210"/>
      <c r="J22" s="212"/>
      <c r="K22" s="189"/>
      <c r="L22" s="52"/>
      <c r="M22" s="52"/>
      <c r="N22" s="53"/>
      <c r="O22" s="53"/>
      <c r="P22" s="52"/>
      <c r="Q22" s="55">
        <f t="shared" si="12"/>
        <v>0</v>
      </c>
      <c r="R22" s="55" t="str">
        <f>LOOKUP(Q22,{0,1,2,3,4,5,6,7,8,9,10,11,12,13,14,15,16,17,18,19,20,21,22,23,24,25},{"0","50","48","46","44","42","40","38","36","34","32","30","28","26","24","22","20","18","16","14","12","10","8","6","4","2"})</f>
        <v>0</v>
      </c>
      <c r="S22" s="56">
        <f>SUM(N22+R22)</f>
        <v>0</v>
      </c>
      <c r="T22" s="57"/>
      <c r="U22" s="75"/>
      <c r="V22" s="74"/>
      <c r="W22" s="47"/>
      <c r="X22" s="47"/>
      <c r="Y22" s="75"/>
      <c r="Z22" s="59">
        <f t="shared" si="13"/>
        <v>0</v>
      </c>
      <c r="AA22" s="59" t="str">
        <f>LOOKUP(Z22,{0,1,2,3,4,5,6,7,8,9,10,11,12,13,14,15,16,17,18,19,20,21,22,23,24,25},{"0","50","48","46","44","42","40","38","36","34","32","30","28","26","24","22","20","18","16","14","12","10","8","6","4","2"})</f>
        <v>0</v>
      </c>
      <c r="AB22" s="60">
        <f>SUM(W22+AA22)</f>
        <v>0</v>
      </c>
      <c r="AC22" s="72" t="s">
        <v>39</v>
      </c>
      <c r="AD22" s="52"/>
      <c r="AE22" s="53"/>
      <c r="AF22" s="53"/>
      <c r="AG22" s="53"/>
      <c r="AH22" s="52"/>
      <c r="AI22" s="55">
        <f t="shared" si="14"/>
        <v>0</v>
      </c>
      <c r="AJ22" s="55" t="str">
        <f>LOOKUP(AI22,{0,1,2,3,4,5,6,7,8,9,10,11,12,13,14,15,16,17,18,19,20,21,22,23,24,25},{"0","50","48","46","44","42","40","38","36","34","32","30","28","26","24","22","20","18","16","14","12","10","8","6","4","2"})</f>
        <v>0</v>
      </c>
      <c r="AK22" s="56">
        <f>SUM(AF22+AJ22)</f>
        <v>0</v>
      </c>
      <c r="AL22" s="57"/>
      <c r="AM22" s="75"/>
      <c r="AN22" s="61"/>
      <c r="AO22" s="47"/>
      <c r="AP22" s="47"/>
      <c r="AQ22" s="75"/>
      <c r="AR22" s="59">
        <f t="shared" si="15"/>
        <v>0</v>
      </c>
      <c r="AS22" s="59" t="str">
        <f>LOOKUP(AR22,{0,1,2,3,4,5,6,7,8,9,10,11,12,13,14,15,16,17,18,19,20,21,22,23,24,25},{"0","50","48","46","44","42","40","38","36","34","32","30","28","26","24","22","20","18","16","14","12","10","8","6","4","2"})</f>
        <v>0</v>
      </c>
      <c r="AT22" s="60">
        <f>SUM(AO22+AS22)</f>
        <v>0</v>
      </c>
      <c r="AU22" s="50"/>
      <c r="AV22" s="52"/>
      <c r="AW22" s="53"/>
      <c r="AX22" s="53"/>
      <c r="AY22" s="53"/>
      <c r="AZ22" s="52"/>
      <c r="BA22" s="55">
        <f t="shared" si="16"/>
        <v>0</v>
      </c>
      <c r="BB22" s="55" t="str">
        <f>LOOKUP(BA22,{0,1,2,3,4,5,6,7,8,9,10,11,12,13,14,15,16,17,18,19,20,21,22,23,24,25},{"0","50","48","46","44","42","40","38","36","34","32","30","28","26","24","22","20","18","16","14","12","10","8","6","4","2"})</f>
        <v>0</v>
      </c>
      <c r="BC22" s="56">
        <f>SUM(AX22+BB22)</f>
        <v>0</v>
      </c>
      <c r="BD22" s="57"/>
      <c r="BE22" s="77"/>
      <c r="BF22" s="61"/>
      <c r="BG22" s="47"/>
      <c r="BH22" s="47"/>
      <c r="BI22" s="75"/>
      <c r="BJ22" s="59">
        <f t="shared" si="17"/>
        <v>0</v>
      </c>
      <c r="BK22" s="59" t="str">
        <f>LOOKUP(BJ22,{0,1,2,3,4,5,6,7,8,9,10,11,12,13,14,15,16,17,18,19,20,21,22,23,24,25},{"0","50","48","46","44","42","40","38","36","34","32","30","28","26","24","22","20","18","16","14","12","10","8","6","4","2"})</f>
        <v>0</v>
      </c>
      <c r="BL22" s="60">
        <f>SUM(BG22+BK22)</f>
        <v>0</v>
      </c>
      <c r="BM22" s="50"/>
      <c r="BN22" s="52"/>
      <c r="BO22" s="53"/>
      <c r="BP22" s="53"/>
      <c r="BQ22" s="63"/>
      <c r="BR22" s="52"/>
      <c r="BS22" s="55">
        <f t="shared" si="18"/>
        <v>0</v>
      </c>
      <c r="BT22" s="55" t="str">
        <f>LOOKUP(BS22,{0,1,2,3,4,5,6,7,8,9,10,11,12,13,14,15,16,17,18,19,20,21,22,23,24,25},{"0","50","48","46","44","42","40","38","36","34","32","30","28","26","24","22","20","18","16","14","12","10","8","6","4","2"})</f>
        <v>0</v>
      </c>
      <c r="BU22" s="56">
        <f>SUM(BO22+BT22)</f>
        <v>0</v>
      </c>
      <c r="BV22" s="57"/>
      <c r="BW22" s="75"/>
      <c r="BX22" s="47"/>
      <c r="BY22" s="47"/>
      <c r="BZ22" s="75"/>
      <c r="CA22" s="59">
        <f t="shared" si="19"/>
        <v>0</v>
      </c>
      <c r="CB22" s="59" t="str">
        <f>LOOKUP(CA22,{0,1,2,3,4,5,6,7,8,9,10,11,12,13,14,15,16,17,18,19,20,21,22,23,24,25},{"0","50","48","46","44","42","40","38","36","34","32","30","28","26","24","22","20","18","16","14","12","10","8","6","4","2"})</f>
        <v>0</v>
      </c>
      <c r="CC22" s="60">
        <f>SUM(BX22+CB22)</f>
        <v>0</v>
      </c>
      <c r="CD22" s="50"/>
      <c r="CE22" s="52"/>
      <c r="CF22" s="53"/>
      <c r="CG22" s="53"/>
      <c r="CH22" s="53"/>
      <c r="CI22" s="52"/>
      <c r="CJ22" s="55">
        <f t="shared" si="20"/>
        <v>0</v>
      </c>
      <c r="CK22" s="55" t="str">
        <f>LOOKUP(CJ22,{0,1,2,3,4,5,6,7,8,9,10,11,12,13,14,15,16,17,18,19,20,21,22,23,24,25},{"0","50","48","46","44","42","40","38","36","34","32","30","28","26","24","22","20","18","16","14","12","10","8","6","4","2"})</f>
        <v>0</v>
      </c>
      <c r="CL22" s="53">
        <f>SUM(CG22+CK22)</f>
        <v>0</v>
      </c>
      <c r="CM22" s="57"/>
      <c r="CN22" s="75"/>
      <c r="CO22" s="47"/>
      <c r="CP22" s="47"/>
      <c r="CQ22" s="47"/>
      <c r="CR22" s="75"/>
      <c r="CS22" s="59">
        <f t="shared" si="21"/>
        <v>0</v>
      </c>
      <c r="CT22" s="59" t="str">
        <f>LOOKUP(CS22,{0,1,2,3,4,5,6,7,8,9,10,11,12,13,14,15,16,17,18,19,20,21,22,23,24,25},{"0","50","48","46","44","42","40","38","36","34","32","30","28","26","24","22","20","18","16","14","12","10","8","6","4","2"})</f>
        <v>0</v>
      </c>
      <c r="CU22" s="47">
        <f>SUM(CP22+CT22)</f>
        <v>0</v>
      </c>
      <c r="CV22" s="65"/>
      <c r="CW22" s="76"/>
      <c r="CX22" s="67"/>
      <c r="CY22" s="67"/>
      <c r="CZ22" s="67"/>
      <c r="DA22" s="76"/>
      <c r="DB22" s="68">
        <f t="shared" si="22"/>
        <v>0</v>
      </c>
      <c r="DC22" s="68" t="str">
        <f>LOOKUP(DB22,{0,1,2,3,4,5,6,7,8,9,10,11,12,13,14,15,16,17,18,19,20,21,22,23,24,25},{"0","50","48","46","44","42","40","38","36","34","32","30","28","26","24","22","20","18","16","14","12","10","8","6","4","2"})</f>
        <v>0</v>
      </c>
      <c r="DD22" s="67">
        <f>SUM(CY22+DC22)</f>
        <v>0</v>
      </c>
      <c r="DE22" s="69"/>
      <c r="DF22" s="77"/>
      <c r="DG22" s="61"/>
      <c r="DH22" s="61"/>
      <c r="DI22" s="61"/>
      <c r="DJ22" s="77"/>
      <c r="DK22" s="70">
        <f t="shared" si="23"/>
        <v>0</v>
      </c>
      <c r="DL22" s="70" t="str">
        <f>LOOKUP(DK22,{0,1,2,3,4,5,6,7,8,9,10,11,12,13,14,15,16,17,18,19,20,21,22,23,24,25},{"0","50","48","46","44","42","40","38","36","34","32","30","28","26","24","22","20","18","16","14","12","10","8","6","4","2"})</f>
        <v>0</v>
      </c>
      <c r="DM22" s="61">
        <f>SUM(DH22+DL22)</f>
        <v>0</v>
      </c>
    </row>
    <row r="23" spans="1:117" s="46" customFormat="1" ht="33.75" customHeight="1" x14ac:dyDescent="0.25">
      <c r="A23" s="177"/>
      <c r="B23" s="47">
        <v>21</v>
      </c>
      <c r="C23" s="311"/>
      <c r="D23" s="312"/>
      <c r="E23" s="309"/>
      <c r="F23" s="310"/>
      <c r="G23" s="210"/>
      <c r="H23" s="211"/>
      <c r="I23" s="210"/>
      <c r="J23" s="212"/>
      <c r="K23" s="189" t="s">
        <v>39</v>
      </c>
      <c r="L23" s="52"/>
      <c r="M23" s="52"/>
      <c r="N23" s="53"/>
      <c r="O23" s="53"/>
      <c r="P23" s="52"/>
      <c r="Q23" s="55">
        <f t="shared" si="12"/>
        <v>0</v>
      </c>
      <c r="R23" s="55" t="str">
        <f>LOOKUP(Q23,{0,1,2,3,4,5,6,7,8,9,10,11,12,13,14,15,16,17,18,19,20,21,22,23,24,25},{"0","50","48","46","44","42","40","38","36","34","32","30","28","26","24","22","20","18","16","14","12","10","8","6","4","2"})</f>
        <v>0</v>
      </c>
      <c r="S23" s="56">
        <f t="shared" ref="S23:S27" si="24">SUM(N23+R23)</f>
        <v>0</v>
      </c>
      <c r="T23" s="57"/>
      <c r="U23" s="75"/>
      <c r="V23" s="74"/>
      <c r="W23" s="47"/>
      <c r="X23" s="47"/>
      <c r="Y23" s="75"/>
      <c r="Z23" s="59">
        <f t="shared" si="13"/>
        <v>0</v>
      </c>
      <c r="AA23" s="59" t="str">
        <f>LOOKUP(Z23,{0,1,2,3,4,5,6,7,8,9,10,11,12,13,14,15,16,17,18,19,20,21,22,23,24,25},{"0","50","48","46","44","42","40","38","36","34","32","30","28","26","24","22","20","18","16","14","12","10","8","6","4","2"})</f>
        <v>0</v>
      </c>
      <c r="AB23" s="60">
        <f t="shared" ref="AB23:AB27" si="25">SUM(W23+AA23)</f>
        <v>0</v>
      </c>
      <c r="AC23" s="72" t="s">
        <v>39</v>
      </c>
      <c r="AD23" s="52"/>
      <c r="AE23" s="53"/>
      <c r="AF23" s="53"/>
      <c r="AG23" s="53"/>
      <c r="AH23" s="52"/>
      <c r="AI23" s="55">
        <f t="shared" si="14"/>
        <v>0</v>
      </c>
      <c r="AJ23" s="55" t="str">
        <f>LOOKUP(AI23,{0,1,2,3,4,5,6,7,8,9,10,11,12,13,14,15,16,17,18,19,20,21,22,23,24,25},{"0","50","48","46","44","42","40","38","36","34","32","30","28","26","24","22","20","18","16","14","12","10","8","6","4","2"})</f>
        <v>0</v>
      </c>
      <c r="AK23" s="56">
        <f t="shared" ref="AK23:AK27" si="26">SUM(AF23+AJ23)</f>
        <v>0</v>
      </c>
      <c r="AL23" s="57"/>
      <c r="AM23" s="75"/>
      <c r="AN23" s="61"/>
      <c r="AO23" s="47"/>
      <c r="AP23" s="47"/>
      <c r="AQ23" s="75"/>
      <c r="AR23" s="59">
        <f t="shared" si="15"/>
        <v>0</v>
      </c>
      <c r="AS23" s="59" t="str">
        <f>LOOKUP(AR23,{0,1,2,3,4,5,6,7,8,9,10,11,12,13,14,15,16,17,18,19,20,21,22,23,24,25},{"0","50","48","46","44","42","40","38","36","34","32","30","28","26","24","22","20","18","16","14","12","10","8","6","4","2"})</f>
        <v>0</v>
      </c>
      <c r="AT23" s="60">
        <f t="shared" ref="AT23:AT27" si="27">SUM(AO23+AS23)</f>
        <v>0</v>
      </c>
      <c r="AU23" s="50"/>
      <c r="AV23" s="52"/>
      <c r="AW23" s="53"/>
      <c r="AX23" s="53"/>
      <c r="AY23" s="53"/>
      <c r="AZ23" s="52"/>
      <c r="BA23" s="55">
        <f t="shared" si="16"/>
        <v>0</v>
      </c>
      <c r="BB23" s="55" t="str">
        <f>LOOKUP(BA23,{0,1,2,3,4,5,6,7,8,9,10,11,12,13,14,15,16,17,18,19,20,21,22,23,24,25},{"0","50","48","46","44","42","40","38","36","34","32","30","28","26","24","22","20","18","16","14","12","10","8","6","4","2"})</f>
        <v>0</v>
      </c>
      <c r="BC23" s="56">
        <f t="shared" ref="BC23:BC27" si="28">SUM(AX23+BB23)</f>
        <v>0</v>
      </c>
      <c r="BD23" s="57"/>
      <c r="BE23" s="77"/>
      <c r="BF23" s="61"/>
      <c r="BG23" s="47"/>
      <c r="BH23" s="47"/>
      <c r="BI23" s="75"/>
      <c r="BJ23" s="59">
        <f t="shared" si="17"/>
        <v>0</v>
      </c>
      <c r="BK23" s="59" t="str">
        <f>LOOKUP(BJ23,{0,1,2,3,4,5,6,7,8,9,10,11,12,13,14,15,16,17,18,19,20,21,22,23,24,25},{"0","50","48","46","44","42","40","38","36","34","32","30","28","26","24","22","20","18","16","14","12","10","8","6","4","2"})</f>
        <v>0</v>
      </c>
      <c r="BL23" s="60">
        <f t="shared" ref="BL23:BL27" si="29">SUM(BG23+BK23)</f>
        <v>0</v>
      </c>
      <c r="BM23" s="50"/>
      <c r="BN23" s="52"/>
      <c r="BO23" s="53"/>
      <c r="BP23" s="53"/>
      <c r="BQ23" s="63"/>
      <c r="BR23" s="52"/>
      <c r="BS23" s="55">
        <f t="shared" si="18"/>
        <v>0</v>
      </c>
      <c r="BT23" s="55" t="str">
        <f>LOOKUP(BS23,{0,1,2,3,4,5,6,7,8,9,10,11,12,13,14,15,16,17,18,19,20,21,22,23,24,25},{"0","50","48","46","44","42","40","38","36","34","32","30","28","26","24","22","20","18","16","14","12","10","8","6","4","2"})</f>
        <v>0</v>
      </c>
      <c r="BU23" s="56">
        <f t="shared" ref="BU23:BU27" si="30">SUM(BO23+BT23)</f>
        <v>0</v>
      </c>
      <c r="BV23" s="57"/>
      <c r="BW23" s="75"/>
      <c r="BX23" s="47"/>
      <c r="BY23" s="47"/>
      <c r="BZ23" s="75"/>
      <c r="CA23" s="59">
        <f t="shared" si="19"/>
        <v>0</v>
      </c>
      <c r="CB23" s="59" t="str">
        <f>LOOKUP(CA23,{0,1,2,3,4,5,6,7,8,9,10,11,12,13,14,15,16,17,18,19,20,21,22,23,24,25},{"0","50","48","46","44","42","40","38","36","34","32","30","28","26","24","22","20","18","16","14","12","10","8","6","4","2"})</f>
        <v>0</v>
      </c>
      <c r="CC23" s="60">
        <f t="shared" ref="CC23:CC27" si="31">SUM(BX23+CB23)</f>
        <v>0</v>
      </c>
      <c r="CD23" s="50"/>
      <c r="CE23" s="52"/>
      <c r="CF23" s="53"/>
      <c r="CG23" s="53"/>
      <c r="CH23" s="53"/>
      <c r="CI23" s="52"/>
      <c r="CJ23" s="55">
        <f t="shared" si="20"/>
        <v>0</v>
      </c>
      <c r="CK23" s="55" t="str">
        <f>LOOKUP(CJ23,{0,1,2,3,4,5,6,7,8,9,10,11,12,13,14,15,16,17,18,19,20,21,22,23,24,25},{"0","50","48","46","44","42","40","38","36","34","32","30","28","26","24","22","20","18","16","14","12","10","8","6","4","2"})</f>
        <v>0</v>
      </c>
      <c r="CL23" s="53">
        <f t="shared" ref="CL23:CL27" si="32">SUM(CG23+CK23)</f>
        <v>0</v>
      </c>
      <c r="CM23" s="57"/>
      <c r="CN23" s="75"/>
      <c r="CO23" s="47"/>
      <c r="CP23" s="47"/>
      <c r="CQ23" s="47"/>
      <c r="CR23" s="75"/>
      <c r="CS23" s="59">
        <f t="shared" si="21"/>
        <v>0</v>
      </c>
      <c r="CT23" s="59" t="str">
        <f>LOOKUP(CS23,{0,1,2,3,4,5,6,7,8,9,10,11,12,13,14,15,16,17,18,19,20,21,22,23,24,25},{"0","50","48","46","44","42","40","38","36","34","32","30","28","26","24","22","20","18","16","14","12","10","8","6","4","2"})</f>
        <v>0</v>
      </c>
      <c r="CU23" s="47">
        <f t="shared" ref="CU23:CU27" si="33">SUM(CP23+CT23)</f>
        <v>0</v>
      </c>
      <c r="CV23" s="65"/>
      <c r="CW23" s="76"/>
      <c r="CX23" s="67"/>
      <c r="CY23" s="67"/>
      <c r="CZ23" s="67"/>
      <c r="DA23" s="76"/>
      <c r="DB23" s="68">
        <f t="shared" si="22"/>
        <v>0</v>
      </c>
      <c r="DC23" s="68" t="str">
        <f>LOOKUP(DB23,{0,1,2,3,4,5,6,7,8,9,10,11,12,13,14,15,16,17,18,19,20,21,22,23,24,25},{"0","50","48","46","44","42","40","38","36","34","32","30","28","26","24","22","20","18","16","14","12","10","8","6","4","2"})</f>
        <v>0</v>
      </c>
      <c r="DD23" s="67">
        <f t="shared" ref="DD23:DD27" si="34">SUM(CY23+DC23)</f>
        <v>0</v>
      </c>
      <c r="DE23" s="69"/>
      <c r="DF23" s="77"/>
      <c r="DG23" s="61"/>
      <c r="DH23" s="61"/>
      <c r="DI23" s="61"/>
      <c r="DJ23" s="77"/>
      <c r="DK23" s="70">
        <f t="shared" si="23"/>
        <v>0</v>
      </c>
      <c r="DL23" s="70" t="str">
        <f>LOOKUP(DK23,{0,1,2,3,4,5,6,7,8,9,10,11,12,13,14,15,16,17,18,19,20,21,22,23,24,25},{"0","50","48","46","44","42","40","38","36","34","32","30","28","26","24","22","20","18","16","14","12","10","8","6","4","2"})</f>
        <v>0</v>
      </c>
      <c r="DM23" s="61">
        <f t="shared" ref="DM23:DM27" si="35">SUM(DH23+DL23)</f>
        <v>0</v>
      </c>
    </row>
    <row r="24" spans="1:117" s="46" customFormat="1" ht="33.75" customHeight="1" x14ac:dyDescent="0.25">
      <c r="A24" s="177"/>
      <c r="B24" s="47">
        <v>22</v>
      </c>
      <c r="C24" s="311"/>
      <c r="D24" s="312"/>
      <c r="E24" s="309"/>
      <c r="F24" s="310"/>
      <c r="G24" s="210"/>
      <c r="H24" s="211"/>
      <c r="I24" s="210"/>
      <c r="J24" s="212"/>
      <c r="K24" s="189" t="s">
        <v>39</v>
      </c>
      <c r="L24" s="52"/>
      <c r="M24" s="52"/>
      <c r="N24" s="53"/>
      <c r="O24" s="53"/>
      <c r="P24" s="52"/>
      <c r="Q24" s="55">
        <f t="shared" si="12"/>
        <v>0</v>
      </c>
      <c r="R24" s="55" t="str">
        <f>LOOKUP(Q24,{0,1,2,3,4,5,6,7,8,9,10,11,12,13,14,15,16,17,18,19,20,21,22,23,24,25},{"0","50","48","46","44","42","40","38","36","34","32","30","28","26","24","22","20","18","16","14","12","10","8","6","4","2"})</f>
        <v>0</v>
      </c>
      <c r="S24" s="56">
        <f t="shared" si="24"/>
        <v>0</v>
      </c>
      <c r="T24" s="57"/>
      <c r="U24" s="75"/>
      <c r="V24" s="74"/>
      <c r="W24" s="47"/>
      <c r="X24" s="47"/>
      <c r="Y24" s="75"/>
      <c r="Z24" s="59">
        <f t="shared" si="13"/>
        <v>0</v>
      </c>
      <c r="AA24" s="59" t="str">
        <f>LOOKUP(Z24,{0,1,2,3,4,5,6,7,8,9,10,11,12,13,14,15,16,17,18,19,20,21,22,23,24,25},{"0","50","48","46","44","42","40","38","36","34","32","30","28","26","24","22","20","18","16","14","12","10","8","6","4","2"})</f>
        <v>0</v>
      </c>
      <c r="AB24" s="60">
        <f t="shared" si="25"/>
        <v>0</v>
      </c>
      <c r="AC24" s="72" t="s">
        <v>39</v>
      </c>
      <c r="AD24" s="52"/>
      <c r="AE24" s="53"/>
      <c r="AF24" s="53"/>
      <c r="AG24" s="53"/>
      <c r="AH24" s="52"/>
      <c r="AI24" s="55">
        <f t="shared" si="14"/>
        <v>0</v>
      </c>
      <c r="AJ24" s="55" t="str">
        <f>LOOKUP(AI24,{0,1,2,3,4,5,6,7,8,9,10,11,12,13,14,15,16,17,18,19,20,21,22,23,24,25},{"0","50","48","46","44","42","40","38","36","34","32","30","28","26","24","22","20","18","16","14","12","10","8","6","4","2"})</f>
        <v>0</v>
      </c>
      <c r="AK24" s="56">
        <f t="shared" si="26"/>
        <v>0</v>
      </c>
      <c r="AL24" s="57"/>
      <c r="AM24" s="75"/>
      <c r="AN24" s="61"/>
      <c r="AO24" s="47"/>
      <c r="AP24" s="47"/>
      <c r="AQ24" s="75"/>
      <c r="AR24" s="59">
        <f t="shared" si="15"/>
        <v>0</v>
      </c>
      <c r="AS24" s="59" t="str">
        <f>LOOKUP(AR24,{0,1,2,3,4,5,6,7,8,9,10,11,12,13,14,15,16,17,18,19,20,21,22,23,24,25},{"0","50","48","46","44","42","40","38","36","34","32","30","28","26","24","22","20","18","16","14","12","10","8","6","4","2"})</f>
        <v>0</v>
      </c>
      <c r="AT24" s="60">
        <f t="shared" si="27"/>
        <v>0</v>
      </c>
      <c r="AU24" s="50"/>
      <c r="AV24" s="52"/>
      <c r="AW24" s="53"/>
      <c r="AX24" s="53"/>
      <c r="AY24" s="53"/>
      <c r="AZ24" s="52"/>
      <c r="BA24" s="55">
        <f t="shared" si="16"/>
        <v>0</v>
      </c>
      <c r="BB24" s="55" t="str">
        <f>LOOKUP(BA24,{0,1,2,3,4,5,6,7,8,9,10,11,12,13,14,15,16,17,18,19,20,21,22,23,24,25},{"0","50","48","46","44","42","40","38","36","34","32","30","28","26","24","22","20","18","16","14","12","10","8","6","4","2"})</f>
        <v>0</v>
      </c>
      <c r="BC24" s="56">
        <f t="shared" si="28"/>
        <v>0</v>
      </c>
      <c r="BD24" s="57"/>
      <c r="BE24" s="77"/>
      <c r="BF24" s="61"/>
      <c r="BG24" s="47"/>
      <c r="BH24" s="47"/>
      <c r="BI24" s="75"/>
      <c r="BJ24" s="59">
        <f t="shared" si="17"/>
        <v>0</v>
      </c>
      <c r="BK24" s="59" t="str">
        <f>LOOKUP(BJ24,{0,1,2,3,4,5,6,7,8,9,10,11,12,13,14,15,16,17,18,19,20,21,22,23,24,25},{"0","50","48","46","44","42","40","38","36","34","32","30","28","26","24","22","20","18","16","14","12","10","8","6","4","2"})</f>
        <v>0</v>
      </c>
      <c r="BL24" s="60">
        <f t="shared" si="29"/>
        <v>0</v>
      </c>
      <c r="BM24" s="50"/>
      <c r="BN24" s="52"/>
      <c r="BO24" s="53"/>
      <c r="BP24" s="53"/>
      <c r="BQ24" s="63"/>
      <c r="BR24" s="52"/>
      <c r="BS24" s="55">
        <f t="shared" si="18"/>
        <v>0</v>
      </c>
      <c r="BT24" s="55" t="str">
        <f>LOOKUP(BS24,{0,1,2,3,4,5,6,7,8,9,10,11,12,13,14,15,16,17,18,19,20,21,22,23,24,25},{"0","50","48","46","44","42","40","38","36","34","32","30","28","26","24","22","20","18","16","14","12","10","8","6","4","2"})</f>
        <v>0</v>
      </c>
      <c r="BU24" s="56">
        <f t="shared" si="30"/>
        <v>0</v>
      </c>
      <c r="BV24" s="57"/>
      <c r="BW24" s="75"/>
      <c r="BX24" s="47"/>
      <c r="BY24" s="47"/>
      <c r="BZ24" s="75"/>
      <c r="CA24" s="59">
        <f t="shared" si="19"/>
        <v>0</v>
      </c>
      <c r="CB24" s="59" t="str">
        <f>LOOKUP(CA24,{0,1,2,3,4,5,6,7,8,9,10,11,12,13,14,15,16,17,18,19,20,21,22,23,24,25},{"0","50","48","46","44","42","40","38","36","34","32","30","28","26","24","22","20","18","16","14","12","10","8","6","4","2"})</f>
        <v>0</v>
      </c>
      <c r="CC24" s="60">
        <f t="shared" si="31"/>
        <v>0</v>
      </c>
      <c r="CD24" s="50"/>
      <c r="CE24" s="52"/>
      <c r="CF24" s="53"/>
      <c r="CG24" s="53"/>
      <c r="CH24" s="53"/>
      <c r="CI24" s="52"/>
      <c r="CJ24" s="55">
        <f t="shared" si="20"/>
        <v>0</v>
      </c>
      <c r="CK24" s="55" t="str">
        <f>LOOKUP(CJ24,{0,1,2,3,4,5,6,7,8,9,10,11,12,13,14,15,16,17,18,19,20,21,22,23,24,25},{"0","50","48","46","44","42","40","38","36","34","32","30","28","26","24","22","20","18","16","14","12","10","8","6","4","2"})</f>
        <v>0</v>
      </c>
      <c r="CL24" s="53">
        <f t="shared" si="32"/>
        <v>0</v>
      </c>
      <c r="CM24" s="57"/>
      <c r="CN24" s="75"/>
      <c r="CO24" s="47"/>
      <c r="CP24" s="47"/>
      <c r="CQ24" s="47"/>
      <c r="CR24" s="75"/>
      <c r="CS24" s="59">
        <f t="shared" si="21"/>
        <v>0</v>
      </c>
      <c r="CT24" s="59" t="str">
        <f>LOOKUP(CS24,{0,1,2,3,4,5,6,7,8,9,10,11,12,13,14,15,16,17,18,19,20,21,22,23,24,25},{"0","50","48","46","44","42","40","38","36","34","32","30","28","26","24","22","20","18","16","14","12","10","8","6","4","2"})</f>
        <v>0</v>
      </c>
      <c r="CU24" s="47">
        <f t="shared" si="33"/>
        <v>0</v>
      </c>
      <c r="CV24" s="65"/>
      <c r="CW24" s="76"/>
      <c r="CX24" s="67"/>
      <c r="CY24" s="67"/>
      <c r="CZ24" s="67"/>
      <c r="DA24" s="76"/>
      <c r="DB24" s="68">
        <f t="shared" si="22"/>
        <v>0</v>
      </c>
      <c r="DC24" s="68" t="str">
        <f>LOOKUP(DB24,{0,1,2,3,4,5,6,7,8,9,10,11,12,13,14,15,16,17,18,19,20,21,22,23,24,25},{"0","50","48","46","44","42","40","38","36","34","32","30","28","26","24","22","20","18","16","14","12","10","8","6","4","2"})</f>
        <v>0</v>
      </c>
      <c r="DD24" s="67">
        <f t="shared" si="34"/>
        <v>0</v>
      </c>
      <c r="DE24" s="69"/>
      <c r="DF24" s="77"/>
      <c r="DG24" s="61"/>
      <c r="DH24" s="61"/>
      <c r="DI24" s="61"/>
      <c r="DJ24" s="77"/>
      <c r="DK24" s="70">
        <f t="shared" si="23"/>
        <v>0</v>
      </c>
      <c r="DL24" s="70" t="str">
        <f>LOOKUP(DK24,{0,1,2,3,4,5,6,7,8,9,10,11,12,13,14,15,16,17,18,19,20,21,22,23,24,25},{"0","50","48","46","44","42","40","38","36","34","32","30","28","26","24","22","20","18","16","14","12","10","8","6","4","2"})</f>
        <v>0</v>
      </c>
      <c r="DM24" s="61">
        <f t="shared" si="35"/>
        <v>0</v>
      </c>
    </row>
    <row r="25" spans="1:117" s="46" customFormat="1" ht="33.75" customHeight="1" x14ac:dyDescent="0.25">
      <c r="A25" s="177"/>
      <c r="B25" s="47">
        <v>23</v>
      </c>
      <c r="C25" s="311"/>
      <c r="D25" s="312"/>
      <c r="E25" s="309"/>
      <c r="F25" s="310"/>
      <c r="G25" s="210"/>
      <c r="H25" s="211"/>
      <c r="I25" s="210"/>
      <c r="J25" s="212"/>
      <c r="K25" s="189" t="s">
        <v>39</v>
      </c>
      <c r="L25" s="52"/>
      <c r="M25" s="52"/>
      <c r="N25" s="53"/>
      <c r="O25" s="53"/>
      <c r="P25" s="52"/>
      <c r="Q25" s="55">
        <f t="shared" si="12"/>
        <v>0</v>
      </c>
      <c r="R25" s="55" t="str">
        <f>LOOKUP(Q25,{0,1,2,3,4,5,6,7,8,9,10,11,12,13,14,15,16,17,18,19,20,21,22,23,24,25},{"0","50","48","46","44","42","40","38","36","34","32","30","28","26","24","22","20","18","16","14","12","10","8","6","4","2"})</f>
        <v>0</v>
      </c>
      <c r="S25" s="56">
        <f t="shared" si="24"/>
        <v>0</v>
      </c>
      <c r="T25" s="57"/>
      <c r="U25" s="75"/>
      <c r="V25" s="74"/>
      <c r="W25" s="47"/>
      <c r="X25" s="47"/>
      <c r="Y25" s="75"/>
      <c r="Z25" s="59">
        <f t="shared" si="13"/>
        <v>0</v>
      </c>
      <c r="AA25" s="59" t="str">
        <f>LOOKUP(Z25,{0,1,2,3,4,5,6,7,8,9,10,11,12,13,14,15,16,17,18,19,20,21,22,23,24,25},{"0","50","48","46","44","42","40","38","36","34","32","30","28","26","24","22","20","18","16","14","12","10","8","6","4","2"})</f>
        <v>0</v>
      </c>
      <c r="AB25" s="60">
        <f t="shared" si="25"/>
        <v>0</v>
      </c>
      <c r="AC25" s="72" t="s">
        <v>39</v>
      </c>
      <c r="AD25" s="52"/>
      <c r="AE25" s="53"/>
      <c r="AF25" s="53"/>
      <c r="AG25" s="53"/>
      <c r="AH25" s="52"/>
      <c r="AI25" s="55">
        <f t="shared" si="14"/>
        <v>0</v>
      </c>
      <c r="AJ25" s="55" t="str">
        <f>LOOKUP(AI25,{0,1,2,3,4,5,6,7,8,9,10,11,12,13,14,15,16,17,18,19,20,21,22,23,24,25},{"0","50","48","46","44","42","40","38","36","34","32","30","28","26","24","22","20","18","16","14","12","10","8","6","4","2"})</f>
        <v>0</v>
      </c>
      <c r="AK25" s="56">
        <f t="shared" si="26"/>
        <v>0</v>
      </c>
      <c r="AL25" s="57"/>
      <c r="AM25" s="75"/>
      <c r="AN25" s="61"/>
      <c r="AO25" s="47"/>
      <c r="AP25" s="47"/>
      <c r="AQ25" s="75"/>
      <c r="AR25" s="59">
        <f t="shared" si="15"/>
        <v>0</v>
      </c>
      <c r="AS25" s="59" t="str">
        <f>LOOKUP(AR25,{0,1,2,3,4,5,6,7,8,9,10,11,12,13,14,15,16,17,18,19,20,21,22,23,24,25},{"0","50","48","46","44","42","40","38","36","34","32","30","28","26","24","22","20","18","16","14","12","10","8","6","4","2"})</f>
        <v>0</v>
      </c>
      <c r="AT25" s="60">
        <f t="shared" si="27"/>
        <v>0</v>
      </c>
      <c r="AU25" s="50"/>
      <c r="AV25" s="52"/>
      <c r="AW25" s="53"/>
      <c r="AX25" s="53"/>
      <c r="AY25" s="53"/>
      <c r="AZ25" s="52"/>
      <c r="BA25" s="55">
        <f t="shared" si="16"/>
        <v>0</v>
      </c>
      <c r="BB25" s="55" t="str">
        <f>LOOKUP(BA25,{0,1,2,3,4,5,6,7,8,9,10,11,12,13,14,15,16,17,18,19,20,21,22,23,24,25},{"0","50","48","46","44","42","40","38","36","34","32","30","28","26","24","22","20","18","16","14","12","10","8","6","4","2"})</f>
        <v>0</v>
      </c>
      <c r="BC25" s="56">
        <f t="shared" si="28"/>
        <v>0</v>
      </c>
      <c r="BD25" s="57"/>
      <c r="BE25" s="77"/>
      <c r="BF25" s="61"/>
      <c r="BG25" s="47"/>
      <c r="BH25" s="47"/>
      <c r="BI25" s="75"/>
      <c r="BJ25" s="59">
        <f t="shared" si="17"/>
        <v>0</v>
      </c>
      <c r="BK25" s="59" t="str">
        <f>LOOKUP(BJ25,{0,1,2,3,4,5,6,7,8,9,10,11,12,13,14,15,16,17,18,19,20,21,22,23,24,25},{"0","50","48","46","44","42","40","38","36","34","32","30","28","26","24","22","20","18","16","14","12","10","8","6","4","2"})</f>
        <v>0</v>
      </c>
      <c r="BL25" s="60">
        <f t="shared" si="29"/>
        <v>0</v>
      </c>
      <c r="BM25" s="50"/>
      <c r="BN25" s="52"/>
      <c r="BO25" s="53"/>
      <c r="BP25" s="53"/>
      <c r="BQ25" s="63"/>
      <c r="BR25" s="52"/>
      <c r="BS25" s="55">
        <f t="shared" si="18"/>
        <v>0</v>
      </c>
      <c r="BT25" s="55" t="str">
        <f>LOOKUP(BS25,{0,1,2,3,4,5,6,7,8,9,10,11,12,13,14,15,16,17,18,19,20,21,22,23,24,25},{"0","50","48","46","44","42","40","38","36","34","32","30","28","26","24","22","20","18","16","14","12","10","8","6","4","2"})</f>
        <v>0</v>
      </c>
      <c r="BU25" s="56">
        <f t="shared" si="30"/>
        <v>0</v>
      </c>
      <c r="BV25" s="57"/>
      <c r="BW25" s="75"/>
      <c r="BX25" s="47"/>
      <c r="BY25" s="47"/>
      <c r="BZ25" s="75"/>
      <c r="CA25" s="59">
        <f t="shared" si="19"/>
        <v>0</v>
      </c>
      <c r="CB25" s="59" t="str">
        <f>LOOKUP(CA25,{0,1,2,3,4,5,6,7,8,9,10,11,12,13,14,15,16,17,18,19,20,21,22,23,24,25},{"0","50","48","46","44","42","40","38","36","34","32","30","28","26","24","22","20","18","16","14","12","10","8","6","4","2"})</f>
        <v>0</v>
      </c>
      <c r="CC25" s="60">
        <f t="shared" si="31"/>
        <v>0</v>
      </c>
      <c r="CD25" s="50"/>
      <c r="CE25" s="52"/>
      <c r="CF25" s="53"/>
      <c r="CG25" s="53"/>
      <c r="CH25" s="53"/>
      <c r="CI25" s="52"/>
      <c r="CJ25" s="55">
        <f t="shared" si="20"/>
        <v>0</v>
      </c>
      <c r="CK25" s="55" t="str">
        <f>LOOKUP(CJ25,{0,1,2,3,4,5,6,7,8,9,10,11,12,13,14,15,16,17,18,19,20,21,22,23,24,25},{"0","50","48","46","44","42","40","38","36","34","32","30","28","26","24","22","20","18","16","14","12","10","8","6","4","2"})</f>
        <v>0</v>
      </c>
      <c r="CL25" s="53">
        <f t="shared" si="32"/>
        <v>0</v>
      </c>
      <c r="CM25" s="57"/>
      <c r="CN25" s="75"/>
      <c r="CO25" s="47"/>
      <c r="CP25" s="47"/>
      <c r="CQ25" s="47"/>
      <c r="CR25" s="75"/>
      <c r="CS25" s="59">
        <f t="shared" si="21"/>
        <v>0</v>
      </c>
      <c r="CT25" s="59" t="str">
        <f>LOOKUP(CS25,{0,1,2,3,4,5,6,7,8,9,10,11,12,13,14,15,16,17,18,19,20,21,22,23,24,25},{"0","50","48","46","44","42","40","38","36","34","32","30","28","26","24","22","20","18","16","14","12","10","8","6","4","2"})</f>
        <v>0</v>
      </c>
      <c r="CU25" s="47">
        <f t="shared" si="33"/>
        <v>0</v>
      </c>
      <c r="CV25" s="65"/>
      <c r="CW25" s="76"/>
      <c r="CX25" s="67"/>
      <c r="CY25" s="67"/>
      <c r="CZ25" s="67"/>
      <c r="DA25" s="76"/>
      <c r="DB25" s="68">
        <f t="shared" si="22"/>
        <v>0</v>
      </c>
      <c r="DC25" s="68" t="str">
        <f>LOOKUP(DB25,{0,1,2,3,4,5,6,7,8,9,10,11,12,13,14,15,16,17,18,19,20,21,22,23,24,25},{"0","50","48","46","44","42","40","38","36","34","32","30","28","26","24","22","20","18","16","14","12","10","8","6","4","2"})</f>
        <v>0</v>
      </c>
      <c r="DD25" s="67">
        <f t="shared" si="34"/>
        <v>0</v>
      </c>
      <c r="DE25" s="69"/>
      <c r="DF25" s="77"/>
      <c r="DG25" s="61"/>
      <c r="DH25" s="61"/>
      <c r="DI25" s="61"/>
      <c r="DJ25" s="77"/>
      <c r="DK25" s="70">
        <f t="shared" si="23"/>
        <v>0</v>
      </c>
      <c r="DL25" s="70" t="str">
        <f>LOOKUP(DK25,{0,1,2,3,4,5,6,7,8,9,10,11,12,13,14,15,16,17,18,19,20,21,22,23,24,25},{"0","50","48","46","44","42","40","38","36","34","32","30","28","26","24","22","20","18","16","14","12","10","8","6","4","2"})</f>
        <v>0</v>
      </c>
      <c r="DM25" s="61">
        <f t="shared" si="35"/>
        <v>0</v>
      </c>
    </row>
    <row r="26" spans="1:117" s="46" customFormat="1" ht="33.75" customHeight="1" x14ac:dyDescent="0.25">
      <c r="A26" s="177"/>
      <c r="B26" s="47">
        <v>24</v>
      </c>
      <c r="C26" s="311"/>
      <c r="D26" s="312"/>
      <c r="E26" s="309"/>
      <c r="F26" s="310"/>
      <c r="G26" s="210"/>
      <c r="H26" s="211"/>
      <c r="I26" s="210"/>
      <c r="J26" s="212"/>
      <c r="K26" s="189" t="s">
        <v>39</v>
      </c>
      <c r="L26" s="52"/>
      <c r="M26" s="52"/>
      <c r="N26" s="53"/>
      <c r="O26" s="53"/>
      <c r="P26" s="52"/>
      <c r="Q26" s="55">
        <f t="shared" si="12"/>
        <v>0</v>
      </c>
      <c r="R26" s="55" t="str">
        <f>LOOKUP(Q26,{0,1,2,3,4,5,6,7,8,9,10,11,12,13,14,15,16,17,18,19,20,21,22,23,24,25},{"0","50","48","46","44","42","40","38","36","34","32","30","28","26","24","22","20","18","16","14","12","10","8","6","4","2"})</f>
        <v>0</v>
      </c>
      <c r="S26" s="56">
        <f t="shared" si="24"/>
        <v>0</v>
      </c>
      <c r="T26" s="57"/>
      <c r="U26" s="75"/>
      <c r="V26" s="74"/>
      <c r="W26" s="47"/>
      <c r="X26" s="47"/>
      <c r="Y26" s="75"/>
      <c r="Z26" s="59">
        <f t="shared" si="13"/>
        <v>0</v>
      </c>
      <c r="AA26" s="59" t="str">
        <f>LOOKUP(Z26,{0,1,2,3,4,5,6,7,8,9,10,11,12,13,14,15,16,17,18,19,20,21,22,23,24,25},{"0","50","48","46","44","42","40","38","36","34","32","30","28","26","24","22","20","18","16","14","12","10","8","6","4","2"})</f>
        <v>0</v>
      </c>
      <c r="AB26" s="60">
        <f t="shared" si="25"/>
        <v>0</v>
      </c>
      <c r="AC26" s="72" t="s">
        <v>39</v>
      </c>
      <c r="AD26" s="52"/>
      <c r="AE26" s="53"/>
      <c r="AF26" s="53"/>
      <c r="AG26" s="53"/>
      <c r="AH26" s="52"/>
      <c r="AI26" s="55">
        <f t="shared" si="14"/>
        <v>0</v>
      </c>
      <c r="AJ26" s="55" t="str">
        <f>LOOKUP(AI26,{0,1,2,3,4,5,6,7,8,9,10,11,12,13,14,15,16,17,18,19,20,21,22,23,24,25},{"0","50","48","46","44","42","40","38","36","34","32","30","28","26","24","22","20","18","16","14","12","10","8","6","4","2"})</f>
        <v>0</v>
      </c>
      <c r="AK26" s="56">
        <f t="shared" si="26"/>
        <v>0</v>
      </c>
      <c r="AL26" s="57"/>
      <c r="AM26" s="75"/>
      <c r="AN26" s="61"/>
      <c r="AO26" s="47"/>
      <c r="AP26" s="47"/>
      <c r="AQ26" s="75"/>
      <c r="AR26" s="59">
        <f t="shared" si="15"/>
        <v>0</v>
      </c>
      <c r="AS26" s="59" t="str">
        <f>LOOKUP(AR26,{0,1,2,3,4,5,6,7,8,9,10,11,12,13,14,15,16,17,18,19,20,21,22,23,24,25},{"0","50","48","46","44","42","40","38","36","34","32","30","28","26","24","22","20","18","16","14","12","10","8","6","4","2"})</f>
        <v>0</v>
      </c>
      <c r="AT26" s="60">
        <f t="shared" si="27"/>
        <v>0</v>
      </c>
      <c r="AU26" s="50"/>
      <c r="AV26" s="52"/>
      <c r="AW26" s="53"/>
      <c r="AX26" s="53"/>
      <c r="AY26" s="53"/>
      <c r="AZ26" s="52"/>
      <c r="BA26" s="55">
        <f t="shared" si="16"/>
        <v>0</v>
      </c>
      <c r="BB26" s="55" t="str">
        <f>LOOKUP(BA26,{0,1,2,3,4,5,6,7,8,9,10,11,12,13,14,15,16,17,18,19,20,21,22,23,24,25},{"0","50","48","46","44","42","40","38","36","34","32","30","28","26","24","22","20","18","16","14","12","10","8","6","4","2"})</f>
        <v>0</v>
      </c>
      <c r="BC26" s="56">
        <f t="shared" si="28"/>
        <v>0</v>
      </c>
      <c r="BD26" s="57"/>
      <c r="BE26" s="77"/>
      <c r="BF26" s="61"/>
      <c r="BG26" s="47"/>
      <c r="BH26" s="47"/>
      <c r="BI26" s="75"/>
      <c r="BJ26" s="59">
        <f t="shared" si="17"/>
        <v>0</v>
      </c>
      <c r="BK26" s="59" t="str">
        <f>LOOKUP(BJ26,{0,1,2,3,4,5,6,7,8,9,10,11,12,13,14,15,16,17,18,19,20,21,22,23,24,25},{"0","50","48","46","44","42","40","38","36","34","32","30","28","26","24","22","20","18","16","14","12","10","8","6","4","2"})</f>
        <v>0</v>
      </c>
      <c r="BL26" s="60">
        <f t="shared" si="29"/>
        <v>0</v>
      </c>
      <c r="BM26" s="50"/>
      <c r="BN26" s="52"/>
      <c r="BO26" s="53"/>
      <c r="BP26" s="53"/>
      <c r="BQ26" s="63"/>
      <c r="BR26" s="52"/>
      <c r="BS26" s="55">
        <f t="shared" si="18"/>
        <v>0</v>
      </c>
      <c r="BT26" s="55" t="str">
        <f>LOOKUP(BS26,{0,1,2,3,4,5,6,7,8,9,10,11,12,13,14,15,16,17,18,19,20,21,22,23,24,25},{"0","50","48","46","44","42","40","38","36","34","32","30","28","26","24","22","20","18","16","14","12","10","8","6","4","2"})</f>
        <v>0</v>
      </c>
      <c r="BU26" s="56">
        <f t="shared" si="30"/>
        <v>0</v>
      </c>
      <c r="BV26" s="57"/>
      <c r="BW26" s="75"/>
      <c r="BX26" s="47"/>
      <c r="BY26" s="47"/>
      <c r="BZ26" s="75"/>
      <c r="CA26" s="59">
        <f t="shared" si="19"/>
        <v>0</v>
      </c>
      <c r="CB26" s="59" t="str">
        <f>LOOKUP(CA26,{0,1,2,3,4,5,6,7,8,9,10,11,12,13,14,15,16,17,18,19,20,21,22,23,24,25},{"0","50","48","46","44","42","40","38","36","34","32","30","28","26","24","22","20","18","16","14","12","10","8","6","4","2"})</f>
        <v>0</v>
      </c>
      <c r="CC26" s="60">
        <f t="shared" si="31"/>
        <v>0</v>
      </c>
      <c r="CD26" s="50"/>
      <c r="CE26" s="52"/>
      <c r="CF26" s="53"/>
      <c r="CG26" s="53"/>
      <c r="CH26" s="53"/>
      <c r="CI26" s="52"/>
      <c r="CJ26" s="55">
        <f t="shared" si="20"/>
        <v>0</v>
      </c>
      <c r="CK26" s="55" t="str">
        <f>LOOKUP(CJ26,{0,1,2,3,4,5,6,7,8,9,10,11,12,13,14,15,16,17,18,19,20,21,22,23,24,25},{"0","50","48","46","44","42","40","38","36","34","32","30","28","26","24","22","20","18","16","14","12","10","8","6","4","2"})</f>
        <v>0</v>
      </c>
      <c r="CL26" s="53">
        <f t="shared" si="32"/>
        <v>0</v>
      </c>
      <c r="CM26" s="57"/>
      <c r="CN26" s="75"/>
      <c r="CO26" s="47"/>
      <c r="CP26" s="47"/>
      <c r="CQ26" s="47"/>
      <c r="CR26" s="75"/>
      <c r="CS26" s="59">
        <f t="shared" si="21"/>
        <v>0</v>
      </c>
      <c r="CT26" s="59" t="str">
        <f>LOOKUP(CS26,{0,1,2,3,4,5,6,7,8,9,10,11,12,13,14,15,16,17,18,19,20,21,22,23,24,25},{"0","50","48","46","44","42","40","38","36","34","32","30","28","26","24","22","20","18","16","14","12","10","8","6","4","2"})</f>
        <v>0</v>
      </c>
      <c r="CU26" s="47">
        <f t="shared" si="33"/>
        <v>0</v>
      </c>
      <c r="CV26" s="65"/>
      <c r="CW26" s="76"/>
      <c r="CX26" s="67"/>
      <c r="CY26" s="67"/>
      <c r="CZ26" s="67"/>
      <c r="DA26" s="76"/>
      <c r="DB26" s="68">
        <f t="shared" si="22"/>
        <v>0</v>
      </c>
      <c r="DC26" s="68" t="str">
        <f>LOOKUP(DB26,{0,1,2,3,4,5,6,7,8,9,10,11,12,13,14,15,16,17,18,19,20,21,22,23,24,25},{"0","50","48","46","44","42","40","38","36","34","32","30","28","26","24","22","20","18","16","14","12","10","8","6","4","2"})</f>
        <v>0</v>
      </c>
      <c r="DD26" s="67">
        <f t="shared" si="34"/>
        <v>0</v>
      </c>
      <c r="DE26" s="69"/>
      <c r="DF26" s="77"/>
      <c r="DG26" s="61"/>
      <c r="DH26" s="61"/>
      <c r="DI26" s="61"/>
      <c r="DJ26" s="77"/>
      <c r="DK26" s="70">
        <f t="shared" si="23"/>
        <v>0</v>
      </c>
      <c r="DL26" s="70" t="str">
        <f>LOOKUP(DK26,{0,1,2,3,4,5,6,7,8,9,10,11,12,13,14,15,16,17,18,19,20,21,22,23,24,25},{"0","50","48","46","44","42","40","38","36","34","32","30","28","26","24","22","20","18","16","14","12","10","8","6","4","2"})</f>
        <v>0</v>
      </c>
      <c r="DM26" s="61">
        <f t="shared" si="35"/>
        <v>0</v>
      </c>
    </row>
    <row r="27" spans="1:117" s="46" customFormat="1" ht="33.75" customHeight="1" x14ac:dyDescent="0.25">
      <c r="A27" s="177"/>
      <c r="B27" s="47">
        <v>25</v>
      </c>
      <c r="C27" s="311"/>
      <c r="D27" s="312"/>
      <c r="E27" s="309"/>
      <c r="F27" s="310"/>
      <c r="G27" s="210"/>
      <c r="H27" s="211"/>
      <c r="I27" s="210"/>
      <c r="J27" s="212"/>
      <c r="K27" s="189" t="s">
        <v>39</v>
      </c>
      <c r="L27" s="52"/>
      <c r="M27" s="52"/>
      <c r="N27" s="53"/>
      <c r="O27" s="53"/>
      <c r="P27" s="52"/>
      <c r="Q27" s="55">
        <f>IF(($P$3:$P$27)&gt;0,RANK(P27,$P$3:$P$27),0)</f>
        <v>0</v>
      </c>
      <c r="R27" s="55" t="str">
        <f>LOOKUP(Q27,{0,1,2,3,4,5,6,7,8,9,10,11,12,13,14,15,16,17,18,19,20,21,22,23,24,25},{"0","50","48","46","44","42","40","38","36","34","32","30","28","26","24","22","20","18","16","14","12","10","8","6","4","2"})</f>
        <v>0</v>
      </c>
      <c r="S27" s="56">
        <f t="shared" si="24"/>
        <v>0</v>
      </c>
      <c r="T27" s="57"/>
      <c r="U27" s="75"/>
      <c r="V27" s="74"/>
      <c r="W27" s="47"/>
      <c r="X27" s="47"/>
      <c r="Y27" s="75"/>
      <c r="Z27" s="59">
        <f t="shared" si="13"/>
        <v>0</v>
      </c>
      <c r="AA27" s="59" t="str">
        <f>LOOKUP(Z27,{0,1,2,3,4,5,6,7,8,9,10,11,12,13,14,15,16,17,18,19,20,21,22,23,24,25},{"0","50","48","46","44","42","40","38","36","34","32","30","28","26","24","22","20","18","16","14","12","10","8","6","4","2"})</f>
        <v>0</v>
      </c>
      <c r="AB27" s="60">
        <f t="shared" si="25"/>
        <v>0</v>
      </c>
      <c r="AC27" s="72" t="s">
        <v>39</v>
      </c>
      <c r="AD27" s="52"/>
      <c r="AE27" s="53"/>
      <c r="AF27" s="53"/>
      <c r="AG27" s="53"/>
      <c r="AH27" s="52"/>
      <c r="AI27" s="55">
        <f t="shared" si="14"/>
        <v>0</v>
      </c>
      <c r="AJ27" s="55" t="str">
        <f>LOOKUP(AI27,{0,1,2,3,4,5,6,7,8,9,10,11,12,13,14,15,16,17,18,19,20,21,22,23,24,25},{"0","50","48","46","44","42","40","38","36","34","32","30","28","26","24","22","20","18","16","14","12","10","8","6","4","2"})</f>
        <v>0</v>
      </c>
      <c r="AK27" s="56">
        <f t="shared" si="26"/>
        <v>0</v>
      </c>
      <c r="AL27" s="57"/>
      <c r="AM27" s="75"/>
      <c r="AN27" s="61"/>
      <c r="AO27" s="47"/>
      <c r="AP27" s="47"/>
      <c r="AQ27" s="75"/>
      <c r="AR27" s="59">
        <f t="shared" si="15"/>
        <v>0</v>
      </c>
      <c r="AS27" s="59" t="str">
        <f>LOOKUP(AR27,{0,1,2,3,4,5,6,7,8,9,10,11,12,13,14,15,16,17,18,19,20,21,22,23,24,25},{"0","50","48","46","44","42","40","38","36","34","32","30","28","26","24","22","20","18","16","14","12","10","8","6","4","2"})</f>
        <v>0</v>
      </c>
      <c r="AT27" s="60">
        <f t="shared" si="27"/>
        <v>0</v>
      </c>
      <c r="AU27" s="50"/>
      <c r="AV27" s="52"/>
      <c r="AW27" s="53"/>
      <c r="AX27" s="53"/>
      <c r="AY27" s="53"/>
      <c r="AZ27" s="52"/>
      <c r="BA27" s="55">
        <f t="shared" si="16"/>
        <v>0</v>
      </c>
      <c r="BB27" s="55" t="str">
        <f>LOOKUP(BA27,{0,1,2,3,4,5,6,7,8,9,10,11,12,13,14,15,16,17,18,19,20,21,22,23,24,25},{"0","50","48","46","44","42","40","38","36","34","32","30","28","26","24","22","20","18","16","14","12","10","8","6","4","2"})</f>
        <v>0</v>
      </c>
      <c r="BC27" s="56">
        <f t="shared" si="28"/>
        <v>0</v>
      </c>
      <c r="BD27" s="57"/>
      <c r="BE27" s="77"/>
      <c r="BF27" s="61"/>
      <c r="BG27" s="47"/>
      <c r="BH27" s="47"/>
      <c r="BI27" s="75"/>
      <c r="BJ27" s="59">
        <f t="shared" si="17"/>
        <v>0</v>
      </c>
      <c r="BK27" s="59" t="str">
        <f>LOOKUP(BJ27,{0,1,2,3,4,5,6,7,8,9,10,11,12,13,14,15,16,17,18,19,20,21,22,23,24,25},{"0","50","48","46","44","42","40","38","36","34","32","30","28","26","24","22","20","18","16","14","12","10","8","6","4","2"})</f>
        <v>0</v>
      </c>
      <c r="BL27" s="60">
        <f t="shared" si="29"/>
        <v>0</v>
      </c>
      <c r="BM27" s="50"/>
      <c r="BN27" s="52"/>
      <c r="BO27" s="53"/>
      <c r="BP27" s="53"/>
      <c r="BQ27" s="63"/>
      <c r="BR27" s="52"/>
      <c r="BS27" s="55">
        <f t="shared" si="18"/>
        <v>0</v>
      </c>
      <c r="BT27" s="55" t="str">
        <f>LOOKUP(BS27,{0,1,2,3,4,5,6,7,8,9,10,11,12,13,14,15,16,17,18,19,20,21,22,23,24,25},{"0","50","48","46","44","42","40","38","36","34","32","30","28","26","24","22","20","18","16","14","12","10","8","6","4","2"})</f>
        <v>0</v>
      </c>
      <c r="BU27" s="56">
        <f t="shared" si="30"/>
        <v>0</v>
      </c>
      <c r="BV27" s="57"/>
      <c r="BW27" s="75"/>
      <c r="BX27" s="47"/>
      <c r="BY27" s="47"/>
      <c r="BZ27" s="75"/>
      <c r="CA27" s="59">
        <f t="shared" si="19"/>
        <v>0</v>
      </c>
      <c r="CB27" s="59" t="str">
        <f>LOOKUP(CA27,{0,1,2,3,4,5,6,7,8,9,10,11,12,13,14,15,16,17,18,19,20,21,22,23,24,25},{"0","50","48","46","44","42","40","38","36","34","32","30","28","26","24","22","20","18","16","14","12","10","8","6","4","2"})</f>
        <v>0</v>
      </c>
      <c r="CC27" s="60">
        <f t="shared" si="31"/>
        <v>0</v>
      </c>
      <c r="CD27" s="50"/>
      <c r="CE27" s="52"/>
      <c r="CF27" s="53"/>
      <c r="CG27" s="53"/>
      <c r="CH27" s="53"/>
      <c r="CI27" s="52"/>
      <c r="CJ27" s="55">
        <f t="shared" si="20"/>
        <v>0</v>
      </c>
      <c r="CK27" s="55" t="str">
        <f>LOOKUP(CJ27,{0,1,2,3,4,5,6,7,8,9,10,11,12,13,14,15,16,17,18,19,20,21,22,23,24,25},{"0","50","48","46","44","42","40","38","36","34","32","30","28","26","24","22","20","18","16","14","12","10","8","6","4","2"})</f>
        <v>0</v>
      </c>
      <c r="CL27" s="53">
        <f t="shared" si="32"/>
        <v>0</v>
      </c>
      <c r="CM27" s="57"/>
      <c r="CN27" s="75"/>
      <c r="CO27" s="47"/>
      <c r="CP27" s="47"/>
      <c r="CQ27" s="47"/>
      <c r="CR27" s="75"/>
      <c r="CS27" s="59">
        <f t="shared" si="21"/>
        <v>0</v>
      </c>
      <c r="CT27" s="59" t="str">
        <f>LOOKUP(CS27,{0,1,2,3,4,5,6,7,8,9,10,11,12,13,14,15,16,17,18,19,20,21,22,23,24,25},{"0","50","48","46","44","42","40","38","36","34","32","30","28","26","24","22","20","18","16","14","12","10","8","6","4","2"})</f>
        <v>0</v>
      </c>
      <c r="CU27" s="47">
        <f t="shared" si="33"/>
        <v>0</v>
      </c>
      <c r="CV27" s="65"/>
      <c r="CW27" s="76"/>
      <c r="CX27" s="67"/>
      <c r="CY27" s="67"/>
      <c r="CZ27" s="67"/>
      <c r="DA27" s="76"/>
      <c r="DB27" s="68">
        <f t="shared" si="22"/>
        <v>0</v>
      </c>
      <c r="DC27" s="68" t="str">
        <f>LOOKUP(DB27,{0,1,2,3,4,5,6,7,8,9,10,11,12,13,14,15,16,17,18,19,20,21,22,23,24,25},{"0","50","48","46","44","42","40","38","36","34","32","30","28","26","24","22","20","18","16","14","12","10","8","6","4","2"})</f>
        <v>0</v>
      </c>
      <c r="DD27" s="67">
        <f t="shared" si="34"/>
        <v>0</v>
      </c>
      <c r="DE27" s="69"/>
      <c r="DF27" s="77"/>
      <c r="DG27" s="61"/>
      <c r="DH27" s="61"/>
      <c r="DI27" s="61"/>
      <c r="DJ27" s="77"/>
      <c r="DK27" s="70">
        <f t="shared" si="23"/>
        <v>0</v>
      </c>
      <c r="DL27" s="70" t="str">
        <f>LOOKUP(DK27,{0,1,2,3,4,5,6,7,8,9,10,11,12,13,14,15,16,17,18,19,20,21,22,23,24,25},{"0","50","48","46","44","42","40","38","36","34","32","30","28","26","24","22","20","18","16","14","12","10","8","6","4","2"})</f>
        <v>0</v>
      </c>
      <c r="DM27" s="61">
        <f t="shared" si="35"/>
        <v>0</v>
      </c>
    </row>
    <row r="28" spans="1:117" s="46" customFormat="1" ht="35.1" customHeight="1" x14ac:dyDescent="0.25">
      <c r="A28" s="177"/>
      <c r="B28" s="47"/>
      <c r="C28" s="170"/>
      <c r="D28" s="171"/>
      <c r="E28" s="170"/>
      <c r="F28" s="170"/>
      <c r="G28" s="210"/>
      <c r="H28" s="211"/>
      <c r="I28" s="210"/>
      <c r="J28" s="212"/>
      <c r="K28" s="189"/>
      <c r="L28" s="52"/>
      <c r="M28" s="52"/>
      <c r="N28" s="53"/>
      <c r="O28" s="53"/>
      <c r="P28" s="52"/>
      <c r="Q28" s="55"/>
      <c r="R28" s="55"/>
      <c r="S28" s="56"/>
      <c r="T28" s="57"/>
      <c r="U28" s="75"/>
      <c r="V28" s="74"/>
      <c r="W28" s="47"/>
      <c r="X28" s="47"/>
      <c r="Y28" s="75"/>
      <c r="Z28" s="59"/>
      <c r="AA28" s="59"/>
      <c r="AB28" s="60"/>
      <c r="AC28" s="50"/>
      <c r="AD28" s="52"/>
      <c r="AE28" s="53"/>
      <c r="AF28" s="53"/>
      <c r="AG28" s="53"/>
      <c r="AH28" s="52"/>
      <c r="AI28" s="55"/>
      <c r="AJ28" s="55"/>
      <c r="AK28" s="56"/>
      <c r="AL28" s="57"/>
      <c r="AM28" s="75"/>
      <c r="AN28" s="61"/>
      <c r="AO28" s="47"/>
      <c r="AP28" s="47"/>
      <c r="AQ28" s="75"/>
      <c r="AR28" s="59"/>
      <c r="AS28" s="59"/>
      <c r="AT28" s="60"/>
      <c r="AU28" s="50"/>
      <c r="AV28" s="52"/>
      <c r="AW28" s="53"/>
      <c r="AX28" s="53"/>
      <c r="AY28" s="53"/>
      <c r="AZ28" s="52"/>
      <c r="BA28" s="55"/>
      <c r="BB28" s="55"/>
      <c r="BC28" s="56"/>
      <c r="BD28" s="57"/>
      <c r="BE28" s="75"/>
      <c r="BF28" s="61"/>
      <c r="BG28" s="47"/>
      <c r="BH28" s="47"/>
      <c r="BI28" s="75"/>
      <c r="BJ28" s="59"/>
      <c r="BK28" s="59"/>
      <c r="BL28" s="60"/>
      <c r="BM28" s="50"/>
      <c r="BN28" s="52"/>
      <c r="BO28" s="53"/>
      <c r="BP28" s="53"/>
      <c r="BQ28" s="63"/>
      <c r="BR28" s="52"/>
      <c r="BS28" s="55"/>
      <c r="BT28" s="55"/>
      <c r="BU28" s="56"/>
      <c r="BV28" s="57"/>
      <c r="BW28" s="64"/>
      <c r="BX28" s="47"/>
      <c r="BY28" s="47"/>
      <c r="BZ28" s="75"/>
      <c r="CA28" s="59"/>
      <c r="CB28" s="59"/>
      <c r="CC28" s="60"/>
      <c r="CD28" s="50"/>
      <c r="CE28" s="52"/>
      <c r="CF28" s="53"/>
      <c r="CG28" s="53"/>
      <c r="CH28" s="53"/>
      <c r="CI28" s="52"/>
      <c r="CJ28" s="55"/>
      <c r="CK28" s="55"/>
      <c r="CL28" s="53"/>
      <c r="CM28" s="57"/>
      <c r="CN28" s="75"/>
      <c r="CO28" s="47"/>
      <c r="CP28" s="47"/>
      <c r="CQ28" s="47"/>
      <c r="CR28" s="75"/>
      <c r="CS28" s="59"/>
      <c r="CT28" s="59"/>
      <c r="CU28" s="47"/>
      <c r="CV28" s="65"/>
      <c r="CW28" s="76"/>
      <c r="CX28" s="67"/>
      <c r="CY28" s="67"/>
      <c r="CZ28" s="67"/>
      <c r="DA28" s="76"/>
      <c r="DB28" s="68"/>
      <c r="DC28" s="68"/>
      <c r="DD28" s="67"/>
      <c r="DE28" s="69"/>
      <c r="DF28" s="77"/>
      <c r="DG28" s="61"/>
      <c r="DH28" s="61"/>
      <c r="DI28" s="61"/>
      <c r="DJ28" s="77"/>
      <c r="DK28" s="70"/>
      <c r="DL28" s="70"/>
      <c r="DM28" s="61"/>
    </row>
    <row r="29" spans="1:117" s="78" customFormat="1" ht="18" customHeight="1" x14ac:dyDescent="0.2">
      <c r="A29" s="104"/>
      <c r="B29" s="79"/>
      <c r="C29" s="213"/>
      <c r="D29" s="102"/>
      <c r="E29" s="213"/>
      <c r="F29" s="102" t="s">
        <v>4</v>
      </c>
      <c r="G29" s="93">
        <f>SUM(O29,X29,AG29,AP29,AY29,BH29,BQ29,BY29,CH29)</f>
        <v>38</v>
      </c>
      <c r="H29" s="103">
        <f>SUM(P29,Y29,AH29,AQ29,AZ29,BI29,BR29,BZ29,CI29)</f>
        <v>82.48</v>
      </c>
      <c r="I29" s="103"/>
      <c r="J29" s="214"/>
      <c r="K29" s="191"/>
      <c r="L29" s="84"/>
      <c r="M29" s="84"/>
      <c r="N29" s="85"/>
      <c r="O29" s="85">
        <f>SUM(O3:O27)</f>
        <v>38</v>
      </c>
      <c r="P29" s="86">
        <f>SUM(P3:P25)</f>
        <v>82.48</v>
      </c>
      <c r="Q29" s="86"/>
      <c r="R29" s="86"/>
      <c r="S29" s="87"/>
      <c r="T29" s="88"/>
      <c r="U29" s="79"/>
      <c r="V29" s="89"/>
      <c r="W29" s="90"/>
      <c r="X29" s="90">
        <f>SUM(X3:X27)</f>
        <v>0</v>
      </c>
      <c r="Y29" s="91">
        <f>SUM(Y3:Y27)</f>
        <v>0</v>
      </c>
      <c r="Z29" s="91"/>
      <c r="AA29" s="91"/>
      <c r="AB29" s="92"/>
      <c r="AC29" s="83"/>
      <c r="AD29" s="84"/>
      <c r="AE29" s="85"/>
      <c r="AF29" s="85"/>
      <c r="AG29" s="85">
        <f>SUM(AG3:AG27)</f>
        <v>0</v>
      </c>
      <c r="AH29" s="86">
        <f>SUM(AH3:AH25)</f>
        <v>0</v>
      </c>
      <c r="AI29" s="86"/>
      <c r="AJ29" s="86"/>
      <c r="AK29" s="87"/>
      <c r="AL29" s="88"/>
      <c r="AM29" s="79"/>
      <c r="AN29" s="93"/>
      <c r="AO29" s="90"/>
      <c r="AP29" s="90">
        <f>SUM(AP3:AP27)</f>
        <v>0</v>
      </c>
      <c r="AQ29" s="91">
        <f>SUM(AQ3:AQ27)</f>
        <v>0</v>
      </c>
      <c r="AR29" s="91"/>
      <c r="AS29" s="91"/>
      <c r="AT29" s="92"/>
      <c r="AU29" s="83"/>
      <c r="AV29" s="84"/>
      <c r="AW29" s="85"/>
      <c r="AX29" s="85"/>
      <c r="AY29" s="85">
        <f>SUM(AY3:AY25)</f>
        <v>0</v>
      </c>
      <c r="AZ29" s="86">
        <f>SUM(AZ3:AZ27)</f>
        <v>0</v>
      </c>
      <c r="BA29" s="86"/>
      <c r="BB29" s="86"/>
      <c r="BC29" s="87"/>
      <c r="BD29" s="88"/>
      <c r="BE29" s="79"/>
      <c r="BF29" s="93"/>
      <c r="BG29" s="90"/>
      <c r="BH29" s="90">
        <f>SUM(BH3:BH23)</f>
        <v>0</v>
      </c>
      <c r="BI29" s="91">
        <f>SUM(BI3:BI27)</f>
        <v>0</v>
      </c>
      <c r="BJ29" s="91"/>
      <c r="BK29" s="91"/>
      <c r="BL29" s="92"/>
      <c r="BM29" s="83"/>
      <c r="BN29" s="84"/>
      <c r="BO29" s="85"/>
      <c r="BP29" s="85"/>
      <c r="BQ29" s="94">
        <f>SUM(BQ3:BQ28)</f>
        <v>0</v>
      </c>
      <c r="BR29" s="86">
        <f>SUM(BR3:BR27)</f>
        <v>0</v>
      </c>
      <c r="BS29" s="86"/>
      <c r="BT29" s="86"/>
      <c r="BU29" s="87"/>
      <c r="BV29" s="88"/>
      <c r="BW29" s="79"/>
      <c r="BX29" s="90"/>
      <c r="BY29" s="90">
        <f>SUM(BY3:BY27)</f>
        <v>0</v>
      </c>
      <c r="BZ29" s="91">
        <f>SUM(BZ3:BZ27)</f>
        <v>0</v>
      </c>
      <c r="CA29" s="91"/>
      <c r="CB29" s="91"/>
      <c r="CC29" s="92"/>
      <c r="CD29" s="83"/>
      <c r="CE29" s="86"/>
      <c r="CF29" s="85"/>
      <c r="CG29" s="85"/>
      <c r="CH29" s="85">
        <f>SUM(CH3:CH27)</f>
        <v>0</v>
      </c>
      <c r="CI29" s="86">
        <f>SUM(CI3:CI27)</f>
        <v>0</v>
      </c>
      <c r="CJ29" s="86"/>
      <c r="CK29" s="86"/>
      <c r="CL29" s="95"/>
      <c r="CM29" s="88"/>
      <c r="CN29" s="79"/>
      <c r="CO29" s="90"/>
      <c r="CP29" s="90"/>
      <c r="CQ29" s="90">
        <f>SUM(CQ3:CQ27)</f>
        <v>0</v>
      </c>
      <c r="CR29" s="91">
        <f>SUM(CR3:CR27)</f>
        <v>0</v>
      </c>
      <c r="CS29" s="91"/>
      <c r="CT29" s="91"/>
      <c r="CV29" s="96"/>
      <c r="CW29" s="99"/>
      <c r="CX29" s="98"/>
      <c r="CY29" s="98"/>
      <c r="CZ29" s="98">
        <f>SUM(CZ3:CZ27)</f>
        <v>0</v>
      </c>
      <c r="DA29" s="99">
        <f>SUM(DA3:DA27)</f>
        <v>0</v>
      </c>
      <c r="DB29" s="99"/>
      <c r="DC29" s="99"/>
      <c r="DD29" s="100"/>
      <c r="DE29" s="101"/>
      <c r="DF29" s="102"/>
      <c r="DG29" s="93"/>
      <c r="DH29" s="93"/>
      <c r="DI29" s="93">
        <f>SUM(DI3:DI27)</f>
        <v>0</v>
      </c>
      <c r="DJ29" s="103">
        <f>SUM(DJ3:DJ27)</f>
        <v>0</v>
      </c>
      <c r="DK29" s="103"/>
      <c r="DL29" s="103"/>
      <c r="DM29" s="104"/>
    </row>
    <row r="31" spans="1:117" ht="12.2" customHeight="1" x14ac:dyDescent="0.2">
      <c r="F31" s="106"/>
    </row>
    <row r="32" spans="1:117" x14ac:dyDescent="0.2">
      <c r="C32" s="286" t="s">
        <v>85</v>
      </c>
      <c r="D32" s="287"/>
      <c r="E32" s="287"/>
      <c r="F32" s="287"/>
      <c r="G32" s="287"/>
      <c r="H32" s="287"/>
      <c r="I32" s="287"/>
      <c r="J32" s="288"/>
    </row>
    <row r="33" spans="3:116" x14ac:dyDescent="0.2">
      <c r="C33" s="286" t="s">
        <v>86</v>
      </c>
      <c r="D33" s="287"/>
      <c r="E33" s="287"/>
      <c r="F33" s="287"/>
      <c r="G33" s="287"/>
      <c r="H33" s="287"/>
      <c r="I33" s="287"/>
      <c r="J33" s="288"/>
    </row>
    <row r="34" spans="3:116" x14ac:dyDescent="0.2">
      <c r="C34" s="286" t="s">
        <v>87</v>
      </c>
      <c r="D34" s="287"/>
      <c r="E34" s="287"/>
      <c r="F34" s="287"/>
      <c r="G34" s="287"/>
      <c r="H34" s="287"/>
      <c r="I34" s="287"/>
      <c r="J34" s="288"/>
    </row>
    <row r="35" spans="3:116" x14ac:dyDescent="0.2">
      <c r="C35" s="286" t="s">
        <v>88</v>
      </c>
      <c r="D35" s="287"/>
      <c r="E35" s="287"/>
      <c r="F35" s="287"/>
      <c r="G35" s="287"/>
      <c r="H35" s="287"/>
      <c r="I35" s="287"/>
      <c r="J35" s="288"/>
    </row>
    <row r="36" spans="3:116" x14ac:dyDescent="0.2">
      <c r="C36" s="286" t="s">
        <v>89</v>
      </c>
      <c r="D36" s="287"/>
      <c r="E36" s="287"/>
      <c r="F36" s="287"/>
      <c r="G36" s="287"/>
      <c r="H36" s="287"/>
      <c r="I36" s="287"/>
      <c r="J36" s="288"/>
    </row>
    <row r="37" spans="3:116" x14ac:dyDescent="0.2">
      <c r="C37" s="286"/>
      <c r="D37" s="287"/>
      <c r="E37" s="287"/>
      <c r="F37" s="287"/>
      <c r="G37" s="287"/>
      <c r="H37" s="287"/>
      <c r="I37" s="287"/>
      <c r="J37" s="288"/>
    </row>
    <row r="38" spans="3:116" x14ac:dyDescent="0.2">
      <c r="C38" s="291" t="s">
        <v>90</v>
      </c>
      <c r="D38" s="287"/>
      <c r="E38" s="287"/>
      <c r="F38" s="287"/>
      <c r="G38" s="287"/>
      <c r="H38" s="287"/>
      <c r="I38" s="287"/>
      <c r="J38" s="288"/>
    </row>
    <row r="39" spans="3:116" x14ac:dyDescent="0.2">
      <c r="C39" s="286"/>
      <c r="D39" s="287"/>
      <c r="E39" s="287"/>
      <c r="F39" s="287"/>
      <c r="G39" s="287"/>
      <c r="H39" s="287"/>
      <c r="I39" s="287"/>
      <c r="J39" s="288"/>
    </row>
    <row r="40" spans="3:116" ht="16.149999999999999" customHeight="1" x14ac:dyDescent="0.5">
      <c r="C40" s="286"/>
      <c r="D40" s="287"/>
      <c r="E40" s="287"/>
      <c r="F40" s="287"/>
      <c r="G40" s="287"/>
      <c r="H40" s="287"/>
      <c r="I40" s="287"/>
      <c r="J40" s="288"/>
      <c r="P40" s="111"/>
      <c r="Q40" s="111"/>
      <c r="R40" s="111"/>
      <c r="S40" s="112"/>
      <c r="Y40" s="111"/>
      <c r="Z40" s="111"/>
      <c r="AA40" s="111"/>
      <c r="AH40" s="111"/>
      <c r="AI40" s="111"/>
      <c r="AJ40" s="111"/>
      <c r="AK40" s="112"/>
      <c r="AQ40" s="111"/>
      <c r="AR40" s="111"/>
      <c r="AS40" s="111"/>
      <c r="AZ40" s="111"/>
      <c r="BA40" s="111"/>
      <c r="BB40" s="111"/>
      <c r="BC40" s="112"/>
      <c r="BI40" s="111"/>
      <c r="BJ40" s="111"/>
      <c r="BK40" s="111"/>
      <c r="BR40" s="111"/>
      <c r="BS40" s="111"/>
      <c r="BT40" s="111"/>
      <c r="BU40" s="112"/>
      <c r="BZ40" s="111"/>
      <c r="CA40" s="111"/>
      <c r="CB40" s="111"/>
      <c r="CI40" s="111"/>
      <c r="CJ40" s="111"/>
      <c r="CK40" s="111"/>
      <c r="CR40" s="111"/>
      <c r="CS40" s="111"/>
      <c r="CT40" s="111"/>
      <c r="DA40" s="111"/>
      <c r="DB40" s="111"/>
      <c r="DC40" s="111"/>
      <c r="DJ40" s="111"/>
      <c r="DK40" s="111"/>
      <c r="DL40" s="111"/>
    </row>
    <row r="41" spans="3:116" ht="16.149999999999999" customHeight="1" x14ac:dyDescent="0.5">
      <c r="C41" s="286" t="s">
        <v>91</v>
      </c>
      <c r="D41" s="287"/>
      <c r="E41" s="287"/>
      <c r="F41" s="287"/>
      <c r="G41" s="287"/>
      <c r="H41" s="287"/>
      <c r="I41" s="287"/>
      <c r="J41" s="288"/>
      <c r="P41" s="111"/>
      <c r="Q41" s="111"/>
      <c r="R41" s="111"/>
      <c r="S41" s="112"/>
      <c r="Y41" s="111"/>
      <c r="Z41" s="111"/>
      <c r="AA41" s="111"/>
      <c r="AH41" s="111"/>
      <c r="AI41" s="111"/>
      <c r="AJ41" s="111"/>
      <c r="AK41" s="112"/>
      <c r="AQ41" s="111"/>
      <c r="AR41" s="111"/>
      <c r="AS41" s="111"/>
      <c r="AZ41" s="111"/>
      <c r="BA41" s="111"/>
      <c r="BB41" s="111"/>
      <c r="BC41" s="112"/>
      <c r="BI41" s="111"/>
      <c r="BJ41" s="111"/>
      <c r="BK41" s="111"/>
      <c r="BR41" s="111"/>
      <c r="BS41" s="111"/>
      <c r="BT41" s="111"/>
      <c r="BU41" s="112"/>
      <c r="BZ41" s="111"/>
      <c r="CA41" s="111"/>
      <c r="CB41" s="111"/>
      <c r="CI41" s="111"/>
      <c r="CJ41" s="111"/>
      <c r="CK41" s="111"/>
      <c r="CR41" s="111"/>
      <c r="CS41" s="111"/>
      <c r="CT41" s="111"/>
      <c r="DA41" s="111"/>
      <c r="DB41" s="111"/>
      <c r="DC41" s="111"/>
      <c r="DJ41" s="111"/>
      <c r="DK41" s="111"/>
      <c r="DL41" s="111"/>
    </row>
    <row r="42" spans="3:116" ht="16.149999999999999" customHeight="1" x14ac:dyDescent="0.5">
      <c r="F42" s="111"/>
      <c r="P42" s="111"/>
      <c r="Q42" s="111"/>
      <c r="R42" s="111"/>
      <c r="S42" s="112"/>
      <c r="Y42" s="111"/>
      <c r="Z42" s="111"/>
      <c r="AA42" s="111"/>
      <c r="AH42" s="111"/>
      <c r="AI42" s="111"/>
      <c r="AJ42" s="111"/>
      <c r="AK42" s="112"/>
      <c r="AQ42" s="111"/>
      <c r="AR42" s="111"/>
      <c r="AS42" s="111"/>
      <c r="AZ42" s="111"/>
      <c r="BA42" s="111"/>
      <c r="BB42" s="111"/>
      <c r="BC42" s="112"/>
      <c r="BI42" s="111"/>
      <c r="BJ42" s="111"/>
      <c r="BK42" s="111"/>
      <c r="BR42" s="111"/>
      <c r="BS42" s="111"/>
      <c r="BT42" s="111"/>
      <c r="BU42" s="112"/>
      <c r="BZ42" s="111"/>
      <c r="CA42" s="111"/>
      <c r="CB42" s="111"/>
      <c r="CI42" s="111"/>
      <c r="CJ42" s="111"/>
      <c r="CK42" s="111"/>
      <c r="CR42" s="111"/>
      <c r="CS42" s="111"/>
      <c r="CT42" s="111"/>
      <c r="DA42" s="111"/>
      <c r="DB42" s="111"/>
      <c r="DC42" s="111"/>
      <c r="DJ42" s="111"/>
      <c r="DK42" s="111"/>
      <c r="DL42" s="111"/>
    </row>
    <row r="43" spans="3:116" ht="16.149999999999999" customHeight="1" x14ac:dyDescent="0.5">
      <c r="F43" s="111"/>
      <c r="P43" s="111"/>
      <c r="Q43" s="111"/>
      <c r="R43" s="111"/>
      <c r="S43" s="112"/>
      <c r="Y43" s="111"/>
      <c r="Z43" s="111"/>
      <c r="AA43" s="111"/>
      <c r="AH43" s="111"/>
      <c r="AI43" s="111"/>
      <c r="AJ43" s="111"/>
      <c r="AK43" s="112"/>
      <c r="AQ43" s="111"/>
      <c r="AR43" s="111"/>
      <c r="AS43" s="111"/>
      <c r="AZ43" s="111"/>
      <c r="BA43" s="111"/>
      <c r="BB43" s="111"/>
      <c r="BC43" s="112"/>
      <c r="BI43" s="111"/>
      <c r="BJ43" s="111"/>
      <c r="BK43" s="111"/>
      <c r="BR43" s="111"/>
      <c r="BS43" s="111"/>
      <c r="BT43" s="111"/>
      <c r="BU43" s="112"/>
      <c r="BZ43" s="111"/>
      <c r="CA43" s="111"/>
      <c r="CB43" s="111"/>
      <c r="CI43" s="111"/>
      <c r="CJ43" s="111"/>
      <c r="CK43" s="111"/>
      <c r="CR43" s="111"/>
      <c r="CS43" s="111"/>
      <c r="CT43" s="111"/>
      <c r="DA43" s="111"/>
      <c r="DB43" s="111"/>
      <c r="DC43" s="111"/>
      <c r="DJ43" s="111"/>
      <c r="DK43" s="111"/>
      <c r="DL43" s="111"/>
    </row>
    <row r="44" spans="3:116" ht="16.149999999999999" customHeight="1" x14ac:dyDescent="0.5">
      <c r="F44" s="111"/>
      <c r="P44" s="111"/>
      <c r="Q44" s="111"/>
      <c r="R44" s="111"/>
      <c r="S44" s="112"/>
      <c r="Y44" s="111"/>
      <c r="Z44" s="111"/>
      <c r="AA44" s="111"/>
      <c r="AH44" s="111"/>
      <c r="AI44" s="111"/>
      <c r="AJ44" s="111"/>
      <c r="AK44" s="112"/>
      <c r="AQ44" s="111"/>
      <c r="AR44" s="111"/>
      <c r="AS44" s="111"/>
      <c r="AZ44" s="111"/>
      <c r="BA44" s="111"/>
      <c r="BB44" s="111"/>
      <c r="BC44" s="112"/>
      <c r="BI44" s="111"/>
      <c r="BJ44" s="111"/>
      <c r="BK44" s="111"/>
      <c r="BR44" s="111"/>
      <c r="BS44" s="111"/>
      <c r="BT44" s="111"/>
      <c r="BU44" s="112"/>
      <c r="BZ44" s="111"/>
      <c r="CA44" s="111"/>
      <c r="CB44" s="111"/>
      <c r="CI44" s="111"/>
      <c r="CJ44" s="111"/>
      <c r="CK44" s="111"/>
      <c r="CR44" s="111"/>
      <c r="CS44" s="111"/>
      <c r="CT44" s="111"/>
      <c r="DA44" s="111"/>
      <c r="DB44" s="111"/>
      <c r="DC44" s="111"/>
      <c r="DJ44" s="111"/>
      <c r="DK44" s="111"/>
      <c r="DL44" s="111"/>
    </row>
    <row r="45" spans="3:116" ht="16.149999999999999" customHeight="1" x14ac:dyDescent="0.5">
      <c r="F45" s="111"/>
      <c r="P45" s="111"/>
      <c r="Q45" s="111"/>
      <c r="R45" s="111"/>
      <c r="S45" s="112"/>
      <c r="Y45" s="111"/>
      <c r="Z45" s="111"/>
      <c r="AA45" s="111"/>
      <c r="AH45" s="111"/>
      <c r="AI45" s="111"/>
      <c r="AJ45" s="111"/>
      <c r="AK45" s="112"/>
      <c r="AQ45" s="111"/>
      <c r="AR45" s="111"/>
      <c r="AS45" s="111"/>
      <c r="AZ45" s="111"/>
      <c r="BA45" s="111"/>
      <c r="BB45" s="111"/>
      <c r="BC45" s="112"/>
      <c r="BI45" s="111"/>
      <c r="BJ45" s="111"/>
      <c r="BK45" s="111"/>
      <c r="BR45" s="111"/>
      <c r="BS45" s="111"/>
      <c r="BT45" s="111"/>
      <c r="BU45" s="112"/>
      <c r="BZ45" s="111"/>
      <c r="CA45" s="111"/>
      <c r="CB45" s="111"/>
      <c r="CI45" s="111"/>
      <c r="CJ45" s="111"/>
      <c r="CK45" s="111"/>
      <c r="CR45" s="111"/>
      <c r="CS45" s="111"/>
      <c r="CT45" s="111"/>
      <c r="DA45" s="111"/>
      <c r="DB45" s="111"/>
      <c r="DC45" s="111"/>
      <c r="DJ45" s="111"/>
      <c r="DK45" s="111"/>
      <c r="DL45" s="111"/>
    </row>
    <row r="46" spans="3:116" ht="16.149999999999999" customHeight="1" x14ac:dyDescent="0.5">
      <c r="F46" s="111"/>
      <c r="P46" s="111"/>
      <c r="Q46" s="111"/>
      <c r="R46" s="111"/>
      <c r="S46" s="112"/>
      <c r="Y46" s="111"/>
      <c r="Z46" s="111"/>
      <c r="AA46" s="111"/>
      <c r="AH46" s="111"/>
      <c r="AI46" s="111"/>
      <c r="AJ46" s="111"/>
      <c r="AK46" s="112"/>
      <c r="AQ46" s="111"/>
      <c r="AR46" s="111"/>
      <c r="AS46" s="111"/>
      <c r="AZ46" s="111"/>
      <c r="BA46" s="111"/>
      <c r="BB46" s="111"/>
      <c r="BC46" s="112"/>
      <c r="BI46" s="111"/>
      <c r="BJ46" s="111"/>
      <c r="BK46" s="111"/>
      <c r="BR46" s="111"/>
      <c r="BS46" s="111"/>
      <c r="BT46" s="111"/>
      <c r="BU46" s="112"/>
      <c r="BZ46" s="111"/>
      <c r="CA46" s="111"/>
      <c r="CB46" s="111"/>
      <c r="CI46" s="111"/>
      <c r="CJ46" s="111"/>
      <c r="CK46" s="111"/>
      <c r="CR46" s="111"/>
      <c r="CS46" s="111"/>
      <c r="CT46" s="111"/>
      <c r="DA46" s="111"/>
      <c r="DB46" s="111"/>
      <c r="DC46" s="111"/>
      <c r="DJ46" s="111"/>
      <c r="DK46" s="111"/>
      <c r="DL46" s="111"/>
    </row>
    <row r="47" spans="3:116" ht="16.149999999999999" customHeight="1" x14ac:dyDescent="0.5">
      <c r="F47" s="111"/>
      <c r="P47" s="111"/>
      <c r="Q47" s="111"/>
      <c r="R47" s="111"/>
      <c r="S47" s="112"/>
      <c r="Y47" s="111"/>
      <c r="Z47" s="111"/>
      <c r="AA47" s="111"/>
      <c r="AH47" s="111"/>
      <c r="AI47" s="111"/>
      <c r="AJ47" s="111"/>
      <c r="AK47" s="112"/>
      <c r="AQ47" s="111"/>
      <c r="AR47" s="111"/>
      <c r="AS47" s="111"/>
      <c r="AZ47" s="111"/>
      <c r="BA47" s="111"/>
      <c r="BB47" s="111"/>
      <c r="BC47" s="112"/>
      <c r="BI47" s="111"/>
      <c r="BJ47" s="111"/>
      <c r="BK47" s="111"/>
      <c r="BR47" s="111"/>
      <c r="BS47" s="111"/>
      <c r="BT47" s="111"/>
      <c r="BU47" s="112"/>
      <c r="BZ47" s="111"/>
      <c r="CA47" s="111"/>
      <c r="CB47" s="111"/>
      <c r="CI47" s="111"/>
      <c r="CJ47" s="111"/>
      <c r="CK47" s="111"/>
      <c r="CR47" s="111"/>
      <c r="CS47" s="111"/>
      <c r="CT47" s="111"/>
      <c r="DA47" s="111"/>
      <c r="DB47" s="111"/>
      <c r="DC47" s="111"/>
      <c r="DJ47" s="111"/>
      <c r="DK47" s="111"/>
      <c r="DL47" s="111"/>
    </row>
    <row r="48" spans="3:116" ht="33.75" x14ac:dyDescent="0.5">
      <c r="C48" s="80"/>
      <c r="D48" s="78"/>
      <c r="F48" s="111"/>
    </row>
    <row r="49" spans="6:6" ht="33.75" x14ac:dyDescent="0.5">
      <c r="F49" s="111"/>
    </row>
    <row r="50" spans="6:6" ht="33.75" x14ac:dyDescent="0.5">
      <c r="F50" s="111"/>
    </row>
    <row r="51" spans="6:6" ht="33.75" x14ac:dyDescent="0.5">
      <c r="F51" s="111"/>
    </row>
    <row r="52" spans="6:6" ht="33.75" x14ac:dyDescent="0.5">
      <c r="F52" s="111"/>
    </row>
    <row r="53" spans="6:6" ht="33.75" x14ac:dyDescent="0.5">
      <c r="F53" s="111"/>
    </row>
    <row r="54" spans="6:6" ht="33.75" x14ac:dyDescent="0.5">
      <c r="F54" s="111"/>
    </row>
    <row r="55" spans="6:6" ht="33.75" x14ac:dyDescent="0.5">
      <c r="F55" s="111"/>
    </row>
  </sheetData>
  <mergeCells count="75">
    <mergeCell ref="C40:J40"/>
    <mergeCell ref="C41:J41"/>
    <mergeCell ref="C34:J34"/>
    <mergeCell ref="C35:J35"/>
    <mergeCell ref="C36:J36"/>
    <mergeCell ref="C37:J37"/>
    <mergeCell ref="C38:J38"/>
    <mergeCell ref="C39:J39"/>
    <mergeCell ref="C26:D26"/>
    <mergeCell ref="E26:F26"/>
    <mergeCell ref="C27:D27"/>
    <mergeCell ref="E27:F27"/>
    <mergeCell ref="C32:J32"/>
    <mergeCell ref="C33:J33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M1:CU1"/>
    <mergeCell ref="CV1:DD1"/>
    <mergeCell ref="DE1:DM1"/>
    <mergeCell ref="C3:D3"/>
    <mergeCell ref="E3:F3"/>
    <mergeCell ref="C4:D4"/>
    <mergeCell ref="E4:F4"/>
    <mergeCell ref="AL1:AT1"/>
    <mergeCell ref="AU1:BC1"/>
    <mergeCell ref="BD1:BL1"/>
    <mergeCell ref="BM1:BU1"/>
    <mergeCell ref="BV1:CC1"/>
    <mergeCell ref="CD1:CL1"/>
    <mergeCell ref="A1:A2"/>
    <mergeCell ref="B1:B2"/>
    <mergeCell ref="C1:F2"/>
    <mergeCell ref="K1:S1"/>
    <mergeCell ref="T1:AB1"/>
    <mergeCell ref="AC1:AK1"/>
  </mergeCells>
  <conditionalFormatting sqref="L21:M21">
    <cfRule type="top10" dxfId="75" priority="48" stopIfTrue="1" rank="1"/>
  </conditionalFormatting>
  <conditionalFormatting sqref="L22:M27">
    <cfRule type="top10" dxfId="74" priority="33" stopIfTrue="1" rank="1"/>
  </conditionalFormatting>
  <conditionalFormatting sqref="L28:M28 L3:M20">
    <cfRule type="top10" dxfId="73" priority="59" stopIfTrue="1" rank="1"/>
  </conditionalFormatting>
  <conditionalFormatting sqref="U21">
    <cfRule type="top10" dxfId="72" priority="49" stopIfTrue="1" rank="1"/>
  </conditionalFormatting>
  <conditionalFormatting sqref="U22:U27">
    <cfRule type="top10" dxfId="71" priority="34" stopIfTrue="1" rank="1"/>
  </conditionalFormatting>
  <conditionalFormatting sqref="U28 U3:U20">
    <cfRule type="top10" dxfId="70" priority="60" stopIfTrue="1" rank="1"/>
  </conditionalFormatting>
  <conditionalFormatting sqref="V21">
    <cfRule type="top10" dxfId="69" priority="53" stopIfTrue="1" rank="1"/>
  </conditionalFormatting>
  <conditionalFormatting sqref="V22:V27">
    <cfRule type="top10" dxfId="68" priority="38" stopIfTrue="1" rank="1"/>
  </conditionalFormatting>
  <conditionalFormatting sqref="V28 V3:V20">
    <cfRule type="top10" dxfId="67" priority="68" stopIfTrue="1" rank="1"/>
  </conditionalFormatting>
  <conditionalFormatting sqref="AD21">
    <cfRule type="top10" dxfId="66" priority="50" stopIfTrue="1" rank="1"/>
  </conditionalFormatting>
  <conditionalFormatting sqref="AD22:AD27">
    <cfRule type="top10" dxfId="65" priority="35" stopIfTrue="1" rank="1"/>
  </conditionalFormatting>
  <conditionalFormatting sqref="AD28 AD3:AD20">
    <cfRule type="top10" dxfId="64" priority="61" stopIfTrue="1" rank="1"/>
  </conditionalFormatting>
  <conditionalFormatting sqref="AE21">
    <cfRule type="top10" dxfId="63" priority="54" stopIfTrue="1" rank="1"/>
  </conditionalFormatting>
  <conditionalFormatting sqref="AE22:AE27">
    <cfRule type="top10" dxfId="62" priority="39" stopIfTrue="1" rank="1"/>
  </conditionalFormatting>
  <conditionalFormatting sqref="AE28 AE3:AE20">
    <cfRule type="top10" dxfId="61" priority="69" stopIfTrue="1" rank="1"/>
  </conditionalFormatting>
  <conditionalFormatting sqref="AM21">
    <cfRule type="top10" dxfId="60" priority="51" stopIfTrue="1" rank="1"/>
  </conditionalFormatting>
  <conditionalFormatting sqref="AM22:AM27">
    <cfRule type="top10" dxfId="59" priority="36" stopIfTrue="1" rank="1"/>
  </conditionalFormatting>
  <conditionalFormatting sqref="AM28 AM3:AM20">
    <cfRule type="top10" dxfId="58" priority="62" stopIfTrue="1" rank="1"/>
  </conditionalFormatting>
  <conditionalFormatting sqref="AN21">
    <cfRule type="top10" dxfId="57" priority="43" stopIfTrue="1" rank="1"/>
  </conditionalFormatting>
  <conditionalFormatting sqref="AN22:AN27">
    <cfRule type="top10" dxfId="56" priority="28" stopIfTrue="1" rank="1"/>
  </conditionalFormatting>
  <conditionalFormatting sqref="AN28 AN3:AN20">
    <cfRule type="top10" dxfId="55" priority="58" stopIfTrue="1" rank="1"/>
  </conditionalFormatting>
  <conditionalFormatting sqref="AV3:AV20">
    <cfRule type="top10" dxfId="54" priority="70" stopIfTrue="1" rank="1"/>
  </conditionalFormatting>
  <conditionalFormatting sqref="AV21">
    <cfRule type="top10" dxfId="53" priority="47" stopIfTrue="1" rank="1"/>
  </conditionalFormatting>
  <conditionalFormatting sqref="AV22:AV27">
    <cfRule type="top10" dxfId="52" priority="32" stopIfTrue="1" rank="1"/>
  </conditionalFormatting>
  <conditionalFormatting sqref="AV28">
    <cfRule type="top10" dxfId="51" priority="63" stopIfTrue="1" rank="1"/>
  </conditionalFormatting>
  <conditionalFormatting sqref="AW21">
    <cfRule type="top10" dxfId="50" priority="42" stopIfTrue="1" rank="1"/>
  </conditionalFormatting>
  <conditionalFormatting sqref="AW22:AW27">
    <cfRule type="top10" dxfId="49" priority="27" stopIfTrue="1" rank="1"/>
  </conditionalFormatting>
  <conditionalFormatting sqref="AW28 AW3:AW20">
    <cfRule type="top10" dxfId="48" priority="57" stopIfTrue="1" rank="1"/>
  </conditionalFormatting>
  <conditionalFormatting sqref="BE3:BE20">
    <cfRule type="top10" dxfId="47" priority="71" stopIfTrue="1" rank="1"/>
  </conditionalFormatting>
  <conditionalFormatting sqref="BE21">
    <cfRule type="top10" dxfId="46" priority="46" stopIfTrue="1" rank="1"/>
  </conditionalFormatting>
  <conditionalFormatting sqref="BE22:BE27">
    <cfRule type="top10" dxfId="45" priority="31" stopIfTrue="1" rank="1"/>
  </conditionalFormatting>
  <conditionalFormatting sqref="BE28">
    <cfRule type="top10" dxfId="44" priority="64" stopIfTrue="1" rank="1"/>
  </conditionalFormatting>
  <conditionalFormatting sqref="BF21">
    <cfRule type="top10" dxfId="43" priority="41" stopIfTrue="1" rank="1"/>
  </conditionalFormatting>
  <conditionalFormatting sqref="BF22:BF27">
    <cfRule type="top10" dxfId="42" priority="26" stopIfTrue="1" rank="1"/>
  </conditionalFormatting>
  <conditionalFormatting sqref="BF28 BF3:BF20">
    <cfRule type="top10" dxfId="41" priority="56" stopIfTrue="1" rank="1"/>
  </conditionalFormatting>
  <conditionalFormatting sqref="BN3:BN20">
    <cfRule type="top10" dxfId="40" priority="72" stopIfTrue="1" rank="1"/>
  </conditionalFormatting>
  <conditionalFormatting sqref="BN21">
    <cfRule type="top10" dxfId="39" priority="45" stopIfTrue="1" rank="1"/>
  </conditionalFormatting>
  <conditionalFormatting sqref="BN22:BN27">
    <cfRule type="top10" dxfId="38" priority="30" stopIfTrue="1" rank="1"/>
  </conditionalFormatting>
  <conditionalFormatting sqref="BN28">
    <cfRule type="top10" dxfId="37" priority="65" stopIfTrue="1" rank="1"/>
  </conditionalFormatting>
  <conditionalFormatting sqref="BP21">
    <cfRule type="top10" dxfId="36" priority="8" stopIfTrue="1" rank="1"/>
  </conditionalFormatting>
  <conditionalFormatting sqref="BP22:BP27">
    <cfRule type="top10" dxfId="35" priority="7" stopIfTrue="1" rank="1"/>
  </conditionalFormatting>
  <conditionalFormatting sqref="BP28 BP3:BP20">
    <cfRule type="top10" dxfId="34" priority="9" stopIfTrue="1" rank="1"/>
  </conditionalFormatting>
  <conditionalFormatting sqref="BQ21">
    <cfRule type="top10" dxfId="33" priority="23" stopIfTrue="1" rank="1"/>
  </conditionalFormatting>
  <conditionalFormatting sqref="BQ22:BQ27">
    <cfRule type="top10" dxfId="32" priority="22" stopIfTrue="1" rank="1"/>
  </conditionalFormatting>
  <conditionalFormatting sqref="BQ28 BQ3:BQ20">
    <cfRule type="top10" dxfId="31" priority="24" stopIfTrue="1" rank="1"/>
  </conditionalFormatting>
  <conditionalFormatting sqref="BW21">
    <cfRule type="top10" dxfId="30" priority="52" stopIfTrue="1" rank="1"/>
  </conditionalFormatting>
  <conditionalFormatting sqref="BW22:BW27">
    <cfRule type="top10" dxfId="29" priority="37" stopIfTrue="1" rank="1"/>
  </conditionalFormatting>
  <conditionalFormatting sqref="BW28 BW3:BW20">
    <cfRule type="top10" dxfId="28" priority="66" stopIfTrue="1" rank="1"/>
  </conditionalFormatting>
  <conditionalFormatting sqref="CE3:CE20">
    <cfRule type="top10" dxfId="27" priority="73" stopIfTrue="1" rank="1"/>
  </conditionalFormatting>
  <conditionalFormatting sqref="CE21">
    <cfRule type="top10" dxfId="26" priority="44" stopIfTrue="1" rank="1"/>
  </conditionalFormatting>
  <conditionalFormatting sqref="CE22:CE27">
    <cfRule type="top10" dxfId="25" priority="29" stopIfTrue="1" rank="1"/>
  </conditionalFormatting>
  <conditionalFormatting sqref="CE28">
    <cfRule type="top10" dxfId="24" priority="67" stopIfTrue="1" rank="1"/>
  </conditionalFormatting>
  <conditionalFormatting sqref="CF21">
    <cfRule type="top10" dxfId="23" priority="40" stopIfTrue="1" rank="1"/>
  </conditionalFormatting>
  <conditionalFormatting sqref="CF22:CF27">
    <cfRule type="top10" dxfId="22" priority="25" stopIfTrue="1" rank="1"/>
  </conditionalFormatting>
  <conditionalFormatting sqref="CF28 CF3:CF20">
    <cfRule type="top10" dxfId="21" priority="55" stopIfTrue="1" rank="1"/>
  </conditionalFormatting>
  <conditionalFormatting sqref="CN3:CN20">
    <cfRule type="top10" dxfId="20" priority="74" stopIfTrue="1" rank="1"/>
  </conditionalFormatting>
  <conditionalFormatting sqref="CN21">
    <cfRule type="top10" dxfId="19" priority="19" stopIfTrue="1" rank="1"/>
  </conditionalFormatting>
  <conditionalFormatting sqref="CN22:CN27">
    <cfRule type="top10" dxfId="18" priority="17" stopIfTrue="1" rank="1"/>
  </conditionalFormatting>
  <conditionalFormatting sqref="CN28">
    <cfRule type="top10" dxfId="17" priority="21" stopIfTrue="1" rank="1"/>
  </conditionalFormatting>
  <conditionalFormatting sqref="CO21">
    <cfRule type="top10" dxfId="16" priority="18" stopIfTrue="1" rank="1"/>
  </conditionalFormatting>
  <conditionalFormatting sqref="CO22:CO27">
    <cfRule type="top10" dxfId="15" priority="16" stopIfTrue="1" rank="1"/>
  </conditionalFormatting>
  <conditionalFormatting sqref="CO28 CO3:CO20">
    <cfRule type="top10" dxfId="14" priority="20" stopIfTrue="1" rank="1"/>
  </conditionalFormatting>
  <conditionalFormatting sqref="CW3:CW20">
    <cfRule type="top10" dxfId="13" priority="75" stopIfTrue="1" rank="1"/>
  </conditionalFormatting>
  <conditionalFormatting sqref="CW21">
    <cfRule type="top10" dxfId="12" priority="13" stopIfTrue="1" rank="1"/>
  </conditionalFormatting>
  <conditionalFormatting sqref="CW22:CW27">
    <cfRule type="top10" dxfId="11" priority="11" stopIfTrue="1" rank="1"/>
  </conditionalFormatting>
  <conditionalFormatting sqref="CW28">
    <cfRule type="top10" dxfId="10" priority="15" stopIfTrue="1" rank="1"/>
  </conditionalFormatting>
  <conditionalFormatting sqref="CX21">
    <cfRule type="top10" dxfId="9" priority="12" stopIfTrue="1" rank="1"/>
  </conditionalFormatting>
  <conditionalFormatting sqref="CX22:CX27">
    <cfRule type="top10" dxfId="8" priority="10" stopIfTrue="1" rank="1"/>
  </conditionalFormatting>
  <conditionalFormatting sqref="CX28 CX3:CX20">
    <cfRule type="top10" dxfId="7" priority="14" stopIfTrue="1" rank="1"/>
  </conditionalFormatting>
  <conditionalFormatting sqref="DF3:DF20">
    <cfRule type="top10" dxfId="6" priority="76" stopIfTrue="1" rank="1"/>
  </conditionalFormatting>
  <conditionalFormatting sqref="DF21">
    <cfRule type="top10" dxfId="5" priority="4" stopIfTrue="1" rank="1"/>
  </conditionalFormatting>
  <conditionalFormatting sqref="DF22:DF27">
    <cfRule type="top10" dxfId="4" priority="2" stopIfTrue="1" rank="1"/>
  </conditionalFormatting>
  <conditionalFormatting sqref="DF28">
    <cfRule type="top10" dxfId="3" priority="6" stopIfTrue="1" rank="1"/>
  </conditionalFormatting>
  <conditionalFormatting sqref="DG21">
    <cfRule type="top10" dxfId="2" priority="3" stopIfTrue="1" rank="1"/>
  </conditionalFormatting>
  <conditionalFormatting sqref="DG22:DG27">
    <cfRule type="top10" dxfId="1" priority="1" stopIfTrue="1" rank="1"/>
  </conditionalFormatting>
  <conditionalFormatting sqref="DG28 DG3:DG20">
    <cfRule type="top10" dxfId="0" priority="5" stopIfTrue="1" rank="1"/>
  </conditionalFormatting>
  <pageMargins left="0.25" right="0.25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343D-8AD2-49C7-90CE-585DC74F43C8}">
  <sheetPr>
    <pageSetUpPr fitToPage="1"/>
  </sheetPr>
  <dimension ref="A1:DM55"/>
  <sheetViews>
    <sheetView view="pageBreakPreview" zoomScale="80" zoomScaleNormal="100" zoomScaleSheetLayoutView="80" workbookViewId="0">
      <pane xSplit="10" ySplit="2" topLeftCell="K16" activePane="bottomRight" state="frozen"/>
      <selection pane="topRight" activeCell="J1" sqref="J1"/>
      <selection pane="bottomLeft" activeCell="A3" sqref="A3"/>
      <selection pane="bottomRight" activeCell="D14" sqref="D14"/>
    </sheetView>
  </sheetViews>
  <sheetFormatPr defaultColWidth="8.85546875" defaultRowHeight="12.75" x14ac:dyDescent="0.2"/>
  <cols>
    <col min="1" max="1" width="4.42578125" style="180" customWidth="1"/>
    <col min="2" max="2" width="4.140625" style="36" customWidth="1"/>
    <col min="3" max="3" width="12" style="105" customWidth="1"/>
    <col min="4" max="4" width="20" style="36" bestFit="1" customWidth="1"/>
    <col min="5" max="5" width="12.5703125" style="105" customWidth="1"/>
    <col min="6" max="6" width="14.5703125" style="36" bestFit="1" customWidth="1"/>
    <col min="7" max="7" width="5" style="36" customWidth="1"/>
    <col min="8" max="8" width="9.28515625" style="36" customWidth="1"/>
    <col min="9" max="9" width="10.7109375" style="36" customWidth="1"/>
    <col min="10" max="10" width="6.42578125" style="196" customWidth="1"/>
    <col min="11" max="11" width="3.28515625" style="108" bestFit="1" customWidth="1"/>
    <col min="12" max="12" width="12.85546875" style="36" bestFit="1" customWidth="1"/>
    <col min="13" max="14" width="3.5703125" style="36" bestFit="1" customWidth="1"/>
    <col min="15" max="15" width="4.42578125" style="36" bestFit="1" customWidth="1"/>
    <col min="16" max="16" width="15" style="36" bestFit="1" customWidth="1"/>
    <col min="17" max="17" width="3.5703125" style="36" bestFit="1" customWidth="1"/>
    <col min="18" max="18" width="5.28515625" style="36" customWidth="1"/>
    <col min="19" max="19" width="7.28515625" style="107" customWidth="1"/>
    <col min="20" max="20" width="3.85546875" style="108" customWidth="1"/>
    <col min="21" max="21" width="12.85546875" style="36" bestFit="1" customWidth="1"/>
    <col min="22" max="22" width="3.5703125" style="109" bestFit="1" customWidth="1"/>
    <col min="23" max="24" width="3.5703125" style="36" bestFit="1" customWidth="1"/>
    <col min="25" max="25" width="14.28515625" style="36" bestFit="1" customWidth="1"/>
    <col min="26" max="26" width="3.5703125" style="36" customWidth="1"/>
    <col min="27" max="27" width="6" style="36" bestFit="1" customWidth="1"/>
    <col min="28" max="28" width="7.7109375" style="107" customWidth="1"/>
    <col min="29" max="29" width="3.28515625" style="108" bestFit="1" customWidth="1"/>
    <col min="30" max="30" width="12.85546875" style="36" bestFit="1" customWidth="1"/>
    <col min="31" max="33" width="3.5703125" style="36" bestFit="1" customWidth="1"/>
    <col min="34" max="34" width="14.42578125" style="36" customWidth="1"/>
    <col min="35" max="35" width="3.5703125" style="36" bestFit="1" customWidth="1"/>
    <col min="36" max="36" width="5.140625" style="36" customWidth="1"/>
    <col min="37" max="37" width="6.140625" style="107" customWidth="1"/>
    <col min="38" max="38" width="3.7109375" style="108" customWidth="1"/>
    <col min="39" max="39" width="13.7109375" style="36" customWidth="1"/>
    <col min="40" max="40" width="4.42578125" style="36" customWidth="1"/>
    <col min="41" max="42" width="3.7109375" style="36" customWidth="1"/>
    <col min="43" max="43" width="13.7109375" style="36" customWidth="1"/>
    <col min="44" max="45" width="5.7109375" style="36" customWidth="1"/>
    <col min="46" max="46" width="5.7109375" style="107" customWidth="1"/>
    <col min="47" max="47" width="3.7109375" style="108" customWidth="1"/>
    <col min="48" max="48" width="13.7109375" style="36" customWidth="1"/>
    <col min="49" max="49" width="4.42578125" style="36" customWidth="1"/>
    <col min="50" max="51" width="3.7109375" style="36" customWidth="1"/>
    <col min="52" max="52" width="13.7109375" style="36" customWidth="1"/>
    <col min="53" max="54" width="5.7109375" style="36" customWidth="1"/>
    <col min="55" max="55" width="5.7109375" style="107" customWidth="1"/>
    <col min="56" max="56" width="3.7109375" style="108" customWidth="1"/>
    <col min="57" max="57" width="13.7109375" style="36" customWidth="1"/>
    <col min="58" max="58" width="4.42578125" style="36" customWidth="1"/>
    <col min="59" max="60" width="3.7109375" style="36" customWidth="1"/>
    <col min="61" max="61" width="13.7109375" style="36" customWidth="1"/>
    <col min="62" max="63" width="5.7109375" style="36" customWidth="1"/>
    <col min="64" max="64" width="5.7109375" style="107" customWidth="1"/>
    <col min="65" max="65" width="3.7109375" style="108" customWidth="1"/>
    <col min="66" max="66" width="13.7109375" style="36" customWidth="1"/>
    <col min="67" max="67" width="3.7109375" style="36" customWidth="1"/>
    <col min="68" max="68" width="4.42578125" style="36" customWidth="1"/>
    <col min="69" max="69" width="4.42578125" style="110" customWidth="1"/>
    <col min="70" max="70" width="13.7109375" style="36" customWidth="1"/>
    <col min="71" max="72" width="5.7109375" style="36" customWidth="1"/>
    <col min="73" max="73" width="5.7109375" style="107" customWidth="1"/>
    <col min="74" max="74" width="3.7109375" style="108" customWidth="1"/>
    <col min="75" max="75" width="13.7109375" style="36" customWidth="1"/>
    <col min="76" max="77" width="3.7109375" style="36" customWidth="1"/>
    <col min="78" max="78" width="13.7109375" style="36" customWidth="1"/>
    <col min="79" max="80" width="5.7109375" style="36" customWidth="1"/>
    <col min="81" max="81" width="5.7109375" style="107" customWidth="1"/>
    <col min="82" max="82" width="3.7109375" style="108" customWidth="1"/>
    <col min="83" max="83" width="13.7109375" style="36" customWidth="1"/>
    <col min="84" max="84" width="4.42578125" style="36" customWidth="1"/>
    <col min="85" max="86" width="3.7109375" style="36" customWidth="1"/>
    <col min="87" max="87" width="13.7109375" style="36" customWidth="1"/>
    <col min="88" max="90" width="5.7109375" style="36" customWidth="1"/>
    <col min="91" max="91" width="3.7109375" style="108" customWidth="1"/>
    <col min="92" max="92" width="13.7109375" style="36" customWidth="1"/>
    <col min="93" max="93" width="4.42578125" style="36" customWidth="1"/>
    <col min="94" max="95" width="3.7109375" style="36" customWidth="1"/>
    <col min="96" max="96" width="13.7109375" style="36" customWidth="1"/>
    <col min="97" max="99" width="5.7109375" style="36" customWidth="1"/>
    <col min="100" max="100" width="3.7109375" style="108" customWidth="1"/>
    <col min="101" max="101" width="12.85546875" style="36" bestFit="1" customWidth="1"/>
    <col min="102" max="104" width="4.85546875" style="36" bestFit="1" customWidth="1"/>
    <col min="105" max="105" width="14.28515625" style="36" bestFit="1" customWidth="1"/>
    <col min="106" max="106" width="4.85546875" style="36" bestFit="1" customWidth="1"/>
    <col min="107" max="108" width="5.7109375" style="36" bestFit="1" customWidth="1"/>
    <col min="109" max="109" width="3.42578125" style="108" bestFit="1" customWidth="1"/>
    <col min="110" max="110" width="12.85546875" style="36" bestFit="1" customWidth="1"/>
    <col min="111" max="113" width="4.85546875" style="36" bestFit="1" customWidth="1"/>
    <col min="114" max="114" width="14.28515625" style="36" bestFit="1" customWidth="1"/>
    <col min="115" max="115" width="4.85546875" style="36" bestFit="1" customWidth="1"/>
    <col min="116" max="117" width="5.7109375" style="36" bestFit="1" customWidth="1"/>
    <col min="118" max="16384" width="8.85546875" style="36"/>
  </cols>
  <sheetData>
    <row r="1" spans="1:117" ht="18.75" customHeight="1" x14ac:dyDescent="0.2">
      <c r="A1" s="275"/>
      <c r="B1" s="277" t="s">
        <v>25</v>
      </c>
      <c r="C1" s="278" t="s">
        <v>26</v>
      </c>
      <c r="D1" s="279"/>
      <c r="E1" s="279"/>
      <c r="F1" s="280"/>
      <c r="G1" s="37" t="s">
        <v>27</v>
      </c>
      <c r="H1" s="37"/>
      <c r="I1" s="37"/>
      <c r="J1" s="192"/>
      <c r="K1" s="284" t="s">
        <v>122</v>
      </c>
      <c r="L1" s="285"/>
      <c r="M1" s="285"/>
      <c r="N1" s="285"/>
      <c r="O1" s="285"/>
      <c r="P1" s="285"/>
      <c r="Q1" s="285"/>
      <c r="R1" s="285"/>
      <c r="S1" s="285"/>
      <c r="T1" s="285" t="s">
        <v>123</v>
      </c>
      <c r="U1" s="285"/>
      <c r="V1" s="285"/>
      <c r="W1" s="285"/>
      <c r="X1" s="285"/>
      <c r="Y1" s="285"/>
      <c r="Z1" s="285"/>
      <c r="AA1" s="285"/>
      <c r="AB1" s="285"/>
      <c r="AC1" s="285" t="s">
        <v>124</v>
      </c>
      <c r="AD1" s="285"/>
      <c r="AE1" s="285"/>
      <c r="AF1" s="285"/>
      <c r="AG1" s="285"/>
      <c r="AH1" s="285"/>
      <c r="AI1" s="285"/>
      <c r="AJ1" s="285"/>
      <c r="AK1" s="285"/>
      <c r="AL1" s="285" t="s">
        <v>125</v>
      </c>
      <c r="AM1" s="285"/>
      <c r="AN1" s="285"/>
      <c r="AO1" s="285"/>
      <c r="AP1" s="285"/>
      <c r="AQ1" s="285"/>
      <c r="AR1" s="285"/>
      <c r="AS1" s="285"/>
      <c r="AT1" s="285"/>
      <c r="AU1" s="285" t="s">
        <v>128</v>
      </c>
      <c r="AV1" s="285"/>
      <c r="AW1" s="285"/>
      <c r="AX1" s="285"/>
      <c r="AY1" s="285"/>
      <c r="AZ1" s="285"/>
      <c r="BA1" s="285"/>
      <c r="BB1" s="285"/>
      <c r="BC1" s="285"/>
      <c r="BD1" s="285" t="s">
        <v>129</v>
      </c>
      <c r="BE1" s="285"/>
      <c r="BF1" s="285"/>
      <c r="BG1" s="285"/>
      <c r="BH1" s="285"/>
      <c r="BI1" s="285"/>
      <c r="BJ1" s="285"/>
      <c r="BK1" s="285"/>
      <c r="BL1" s="285"/>
      <c r="BM1" s="289" t="s">
        <v>126</v>
      </c>
      <c r="BN1" s="289"/>
      <c r="BO1" s="289"/>
      <c r="BP1" s="289"/>
      <c r="BQ1" s="289"/>
      <c r="BR1" s="289"/>
      <c r="BS1" s="289"/>
      <c r="BT1" s="289"/>
      <c r="BU1" s="289"/>
      <c r="BV1" s="285" t="s">
        <v>127</v>
      </c>
      <c r="BW1" s="285"/>
      <c r="BX1" s="285"/>
      <c r="BY1" s="285"/>
      <c r="BZ1" s="285"/>
      <c r="CA1" s="285"/>
      <c r="CB1" s="285"/>
      <c r="CC1" s="285"/>
      <c r="CD1" s="285" t="s">
        <v>130</v>
      </c>
      <c r="CE1" s="285"/>
      <c r="CF1" s="285"/>
      <c r="CG1" s="285"/>
      <c r="CH1" s="285"/>
      <c r="CI1" s="285"/>
      <c r="CJ1" s="285"/>
      <c r="CK1" s="285"/>
      <c r="CL1" s="285"/>
      <c r="CM1" s="285" t="s">
        <v>131</v>
      </c>
      <c r="CN1" s="285"/>
      <c r="CO1" s="285"/>
      <c r="CP1" s="285"/>
      <c r="CQ1" s="285"/>
      <c r="CR1" s="285"/>
      <c r="CS1" s="285"/>
      <c r="CT1" s="285"/>
      <c r="CU1" s="285"/>
      <c r="CV1" s="285" t="s">
        <v>132</v>
      </c>
      <c r="CW1" s="285"/>
      <c r="CX1" s="285"/>
      <c r="CY1" s="285"/>
      <c r="CZ1" s="285"/>
      <c r="DA1" s="285"/>
      <c r="DB1" s="285"/>
      <c r="DC1" s="285"/>
      <c r="DD1" s="285"/>
      <c r="DE1" s="290" t="s">
        <v>133</v>
      </c>
      <c r="DF1" s="290"/>
      <c r="DG1" s="290"/>
      <c r="DH1" s="290"/>
      <c r="DI1" s="290"/>
      <c r="DJ1" s="290"/>
      <c r="DK1" s="290"/>
      <c r="DL1" s="290"/>
      <c r="DM1" s="290"/>
    </row>
    <row r="2" spans="1:117" ht="65.25" customHeight="1" x14ac:dyDescent="0.2">
      <c r="A2" s="276"/>
      <c r="B2" s="277"/>
      <c r="C2" s="281"/>
      <c r="D2" s="282"/>
      <c r="E2" s="282"/>
      <c r="F2" s="283"/>
      <c r="G2" s="38" t="s">
        <v>28</v>
      </c>
      <c r="H2" s="39" t="s">
        <v>29</v>
      </c>
      <c r="I2" s="38" t="s">
        <v>30</v>
      </c>
      <c r="J2" s="193" t="s">
        <v>31</v>
      </c>
      <c r="K2" s="188" t="s">
        <v>32</v>
      </c>
      <c r="L2" s="41" t="s">
        <v>33</v>
      </c>
      <c r="M2" s="38" t="s">
        <v>34</v>
      </c>
      <c r="N2" s="38" t="s">
        <v>35</v>
      </c>
      <c r="O2" s="38" t="s">
        <v>36</v>
      </c>
      <c r="P2" s="39" t="s">
        <v>29</v>
      </c>
      <c r="Q2" s="38" t="s">
        <v>31</v>
      </c>
      <c r="R2" s="42" t="s">
        <v>37</v>
      </c>
      <c r="S2" s="43" t="s">
        <v>38</v>
      </c>
      <c r="T2" s="40" t="s">
        <v>32</v>
      </c>
      <c r="U2" s="41" t="s">
        <v>33</v>
      </c>
      <c r="V2" s="44" t="s">
        <v>34</v>
      </c>
      <c r="W2" s="38" t="s">
        <v>35</v>
      </c>
      <c r="X2" s="38" t="s">
        <v>36</v>
      </c>
      <c r="Y2" s="39" t="s">
        <v>29</v>
      </c>
      <c r="Z2" s="38" t="s">
        <v>31</v>
      </c>
      <c r="AA2" s="42" t="s">
        <v>37</v>
      </c>
      <c r="AB2" s="43" t="s">
        <v>38</v>
      </c>
      <c r="AC2" s="40" t="s">
        <v>32</v>
      </c>
      <c r="AD2" s="41" t="s">
        <v>33</v>
      </c>
      <c r="AE2" s="38" t="s">
        <v>34</v>
      </c>
      <c r="AF2" s="38" t="s">
        <v>35</v>
      </c>
      <c r="AG2" s="38" t="s">
        <v>36</v>
      </c>
      <c r="AH2" s="39" t="s">
        <v>29</v>
      </c>
      <c r="AI2" s="38" t="s">
        <v>31</v>
      </c>
      <c r="AJ2" s="42" t="s">
        <v>37</v>
      </c>
      <c r="AK2" s="43" t="s">
        <v>38</v>
      </c>
      <c r="AL2" s="40" t="s">
        <v>32</v>
      </c>
      <c r="AM2" s="41" t="s">
        <v>33</v>
      </c>
      <c r="AN2" s="38" t="s">
        <v>34</v>
      </c>
      <c r="AO2" s="38" t="s">
        <v>35</v>
      </c>
      <c r="AP2" s="38" t="s">
        <v>36</v>
      </c>
      <c r="AQ2" s="39" t="s">
        <v>29</v>
      </c>
      <c r="AR2" s="38" t="s">
        <v>31</v>
      </c>
      <c r="AS2" s="42" t="s">
        <v>37</v>
      </c>
      <c r="AT2" s="43" t="s">
        <v>38</v>
      </c>
      <c r="AU2" s="40" t="s">
        <v>32</v>
      </c>
      <c r="AV2" s="41" t="s">
        <v>33</v>
      </c>
      <c r="AW2" s="38" t="s">
        <v>34</v>
      </c>
      <c r="AX2" s="38" t="s">
        <v>35</v>
      </c>
      <c r="AY2" s="38" t="s">
        <v>36</v>
      </c>
      <c r="AZ2" s="39" t="s">
        <v>29</v>
      </c>
      <c r="BA2" s="38" t="s">
        <v>31</v>
      </c>
      <c r="BB2" s="42" t="s">
        <v>37</v>
      </c>
      <c r="BC2" s="43" t="s">
        <v>38</v>
      </c>
      <c r="BD2" s="40" t="s">
        <v>32</v>
      </c>
      <c r="BE2" s="41" t="s">
        <v>33</v>
      </c>
      <c r="BF2" s="38" t="s">
        <v>34</v>
      </c>
      <c r="BG2" s="38" t="s">
        <v>35</v>
      </c>
      <c r="BH2" s="38" t="s">
        <v>36</v>
      </c>
      <c r="BI2" s="39" t="s">
        <v>29</v>
      </c>
      <c r="BJ2" s="38" t="s">
        <v>31</v>
      </c>
      <c r="BK2" s="42" t="s">
        <v>37</v>
      </c>
      <c r="BL2" s="43" t="s">
        <v>38</v>
      </c>
      <c r="BM2" s="40" t="s">
        <v>32</v>
      </c>
      <c r="BN2" s="41" t="s">
        <v>33</v>
      </c>
      <c r="BO2" s="38" t="s">
        <v>35</v>
      </c>
      <c r="BP2" s="38" t="s">
        <v>34</v>
      </c>
      <c r="BQ2" s="45" t="s">
        <v>36</v>
      </c>
      <c r="BR2" s="39" t="s">
        <v>29</v>
      </c>
      <c r="BS2" s="38" t="s">
        <v>31</v>
      </c>
      <c r="BT2" s="42" t="s">
        <v>37</v>
      </c>
      <c r="BU2" s="43" t="s">
        <v>38</v>
      </c>
      <c r="BV2" s="40" t="s">
        <v>32</v>
      </c>
      <c r="BW2" s="41" t="s">
        <v>33</v>
      </c>
      <c r="BX2" s="38" t="s">
        <v>35</v>
      </c>
      <c r="BY2" s="38" t="s">
        <v>36</v>
      </c>
      <c r="BZ2" s="39" t="s">
        <v>29</v>
      </c>
      <c r="CA2" s="38" t="s">
        <v>31</v>
      </c>
      <c r="CB2" s="42" t="s">
        <v>37</v>
      </c>
      <c r="CC2" s="43" t="s">
        <v>38</v>
      </c>
      <c r="CD2" s="40" t="s">
        <v>32</v>
      </c>
      <c r="CE2" s="41" t="s">
        <v>33</v>
      </c>
      <c r="CF2" s="38" t="s">
        <v>34</v>
      </c>
      <c r="CG2" s="38" t="s">
        <v>35</v>
      </c>
      <c r="CH2" s="38" t="s">
        <v>36</v>
      </c>
      <c r="CI2" s="39" t="s">
        <v>29</v>
      </c>
      <c r="CJ2" s="38" t="s">
        <v>31</v>
      </c>
      <c r="CK2" s="42" t="s">
        <v>37</v>
      </c>
      <c r="CL2" s="42" t="s">
        <v>38</v>
      </c>
      <c r="CM2" s="40" t="s">
        <v>32</v>
      </c>
      <c r="CN2" s="41" t="s">
        <v>33</v>
      </c>
      <c r="CO2" s="38" t="s">
        <v>34</v>
      </c>
      <c r="CP2" s="38" t="s">
        <v>35</v>
      </c>
      <c r="CQ2" s="38" t="s">
        <v>36</v>
      </c>
      <c r="CR2" s="39" t="s">
        <v>29</v>
      </c>
      <c r="CS2" s="38" t="s">
        <v>31</v>
      </c>
      <c r="CT2" s="42" t="s">
        <v>37</v>
      </c>
      <c r="CU2" s="42" t="s">
        <v>38</v>
      </c>
      <c r="CV2" s="40" t="s">
        <v>32</v>
      </c>
      <c r="CW2" s="41" t="s">
        <v>33</v>
      </c>
      <c r="CX2" s="38" t="s">
        <v>34</v>
      </c>
      <c r="CY2" s="38" t="s">
        <v>35</v>
      </c>
      <c r="CZ2" s="38" t="s">
        <v>36</v>
      </c>
      <c r="DA2" s="39" t="s">
        <v>29</v>
      </c>
      <c r="DB2" s="38" t="s">
        <v>31</v>
      </c>
      <c r="DC2" s="42" t="s">
        <v>37</v>
      </c>
      <c r="DD2" s="42" t="s">
        <v>38</v>
      </c>
      <c r="DE2" s="40" t="s">
        <v>32</v>
      </c>
      <c r="DF2" s="41" t="s">
        <v>33</v>
      </c>
      <c r="DG2" s="38" t="s">
        <v>34</v>
      </c>
      <c r="DH2" s="38" t="s">
        <v>35</v>
      </c>
      <c r="DI2" s="38" t="s">
        <v>36</v>
      </c>
      <c r="DJ2" s="39" t="s">
        <v>29</v>
      </c>
      <c r="DK2" s="38" t="s">
        <v>31</v>
      </c>
      <c r="DL2" s="42" t="s">
        <v>37</v>
      </c>
      <c r="DM2" s="42" t="s">
        <v>38</v>
      </c>
    </row>
    <row r="3" spans="1:117" s="46" customFormat="1" ht="30" customHeight="1" x14ac:dyDescent="0.25">
      <c r="A3" s="177"/>
      <c r="B3" s="47">
        <v>1</v>
      </c>
      <c r="C3" s="170" t="s">
        <v>110</v>
      </c>
      <c r="D3" s="171" t="s">
        <v>109</v>
      </c>
      <c r="E3" s="170" t="s">
        <v>112</v>
      </c>
      <c r="F3" s="171" t="s">
        <v>109</v>
      </c>
      <c r="G3" s="210">
        <f t="shared" ref="G3:H24" si="0">SUM(O3,X3,AG3,AP3,AY3,BH3,BQ3,BY3,CH3)</f>
        <v>0</v>
      </c>
      <c r="H3" s="211">
        <f t="shared" si="0"/>
        <v>0</v>
      </c>
      <c r="I3" s="210">
        <f>SUM(S3,AB3,AK3,AT3,BC3,BL3,BU3,CC3,CL3,CU3,DD3,DM3)</f>
        <v>0</v>
      </c>
      <c r="J3" s="212">
        <f>IF(($I$3:$I$27)&gt;0,RANK(I3,$I$3:$I$27),0)</f>
        <v>0</v>
      </c>
      <c r="K3" s="189"/>
      <c r="L3" s="51"/>
      <c r="M3" s="52"/>
      <c r="N3" s="53"/>
      <c r="O3" s="53"/>
      <c r="P3" s="52"/>
      <c r="Q3" s="55">
        <f>IF(($P$3:$P$27)&gt;0,RANK(P3,$P$3:$P$27),0)</f>
        <v>0</v>
      </c>
      <c r="R3" s="55" t="str">
        <f>LOOKUP(Q3,{0,1,2,3,4,5,6,7,8,9,10,11,12,13,14,15,16,17,18,19,20,21,22,23,24,25},{"0","50","48","46","44","42","40","38","36","34","32","30","28","26","24","22","20","18","16","14","12","10","8","6","4","2"})</f>
        <v>0</v>
      </c>
      <c r="S3" s="56">
        <f t="shared" ref="S3:S10" si="1">SUM(N3+R3)</f>
        <v>0</v>
      </c>
      <c r="T3" s="57" t="s">
        <v>39</v>
      </c>
      <c r="U3" s="75"/>
      <c r="V3" s="47"/>
      <c r="W3" s="47"/>
      <c r="X3" s="47"/>
      <c r="Y3" s="75"/>
      <c r="Z3" s="59">
        <f>IF(($Y$3:$Y$27)&gt;0,RANK(Y3,$Y$3:$Y$27),0)</f>
        <v>0</v>
      </c>
      <c r="AA3" s="59" t="str">
        <f>LOOKUP(Z3,{0,1,2,3,4,5,6,7,8,9,10,11,12,13,14,15,16,17,18,19,20,21,22,23,24,25},{"0","50","48","46","44","42","40","38","36","34","32","30","28","26","24","22","20","18","16","14","12","10","8","6","4","2"})</f>
        <v>0</v>
      </c>
      <c r="AB3" s="60">
        <f t="shared" ref="AB3:AB10" si="2">SUM(W3+AA3)</f>
        <v>0</v>
      </c>
      <c r="AC3" s="50"/>
      <c r="AD3" s="52"/>
      <c r="AE3" s="53"/>
      <c r="AF3" s="53"/>
      <c r="AG3" s="53"/>
      <c r="AH3" s="52"/>
      <c r="AI3" s="55">
        <f>IF(($AH$3:$AH$27)&gt;0,RANK(AH3,$AH$3:$AH$27),0)</f>
        <v>0</v>
      </c>
      <c r="AJ3" s="55" t="str">
        <f>LOOKUP(AI3,{0,1,2,3,4,5,6,7,8,9,10,11,12,13,14,15,16,17,18,19,20,21,22,23,24,25},{"0","50","48","46","44","42","40","38","36","34","32","30","28","26","24","22","20","18","16","14","12","10","8","6","4","2"})</f>
        <v>0</v>
      </c>
      <c r="AK3" s="56">
        <f t="shared" ref="AK3:AK10" si="3">SUM(AF3+AJ3)</f>
        <v>0</v>
      </c>
      <c r="AL3" s="57"/>
      <c r="AM3" s="75"/>
      <c r="AN3" s="61"/>
      <c r="AO3" s="47"/>
      <c r="AP3" s="47"/>
      <c r="AQ3" s="75"/>
      <c r="AR3" s="59">
        <f>IF(($AQ$3:$AQ$27)&gt;0,RANK(AQ3,$AQ$3:$AQ$27),0)</f>
        <v>0</v>
      </c>
      <c r="AS3" s="59" t="str">
        <f>LOOKUP(AR3,{0,1,2,3,4,5,6,7,8,9,10,11,12,13,14,15,16,17,18,19,20,21,22,23,24,25},{"0","50","48","46","44","42","40","38","36","34","32","30","28","26","24","22","20","18","16","14","12","10","8","6","4","2"})</f>
        <v>0</v>
      </c>
      <c r="AT3" s="60">
        <f t="shared" ref="AT3:AT10" si="4">SUM(AO3+AS3)</f>
        <v>0</v>
      </c>
      <c r="AU3" s="50"/>
      <c r="AV3" s="52"/>
      <c r="AW3" s="53"/>
      <c r="AX3" s="53"/>
      <c r="AY3" s="53"/>
      <c r="AZ3" s="52"/>
      <c r="BA3" s="55">
        <f>IF(($AZ$3:$AZ$27)&gt;0,RANK(AZ3,$AZ$3:$AZ$27),0)</f>
        <v>0</v>
      </c>
      <c r="BB3" s="55" t="str">
        <f>LOOKUP(BA3,{0,1,2,3,4,5,6,7,8,9,10,11,12,13,14,15,16,17,18,19,20,21,22,23,24,25},{"0","50","48","46","44","42","40","38","36","34","32","30","28","26","24","22","20","18","16","14","12","10","8","6","4","2"})</f>
        <v>0</v>
      </c>
      <c r="BC3" s="56">
        <f t="shared" ref="BC3:BC10" si="5">SUM(AX3+BB3)</f>
        <v>0</v>
      </c>
      <c r="BD3" s="57"/>
      <c r="BE3" s="77"/>
      <c r="BF3" s="61"/>
      <c r="BG3" s="47"/>
      <c r="BH3" s="47"/>
      <c r="BI3" s="75"/>
      <c r="BJ3" s="59">
        <f>IF(($BI$3:$BI$27)&gt;0,RANK(BI3,$BI$3:$BI$27),0)</f>
        <v>0</v>
      </c>
      <c r="BK3" s="59" t="str">
        <f>LOOKUP(BJ3,{0,1,2,3,4,5,6,7,8,9,10,11,12,13,14,15,16,17,18,19,20,21,22,23,24,25},{"0","50","48","46","44","42","40","38","36","34","32","30","28","26","24","22","20","18","16","14","12","10","8","6","4","2"})</f>
        <v>0</v>
      </c>
      <c r="BL3" s="60">
        <f t="shared" ref="BL3:BL10" si="6">SUM(BG3+BK3)</f>
        <v>0</v>
      </c>
      <c r="BM3" s="50"/>
      <c r="BN3" s="52"/>
      <c r="BO3" s="53"/>
      <c r="BP3" s="53"/>
      <c r="BQ3" s="63"/>
      <c r="BR3" s="52"/>
      <c r="BS3" s="55">
        <f>IF(($BR$3:$BR$27)&gt;0,RANK(BR3,$BR$3:$BR$27),0)</f>
        <v>0</v>
      </c>
      <c r="BT3" s="55" t="str">
        <f>LOOKUP(BS3,{0,1,2,3,4,5,6,7,8,9,10,11,12,13,14,15,16,17,18,19,20,21,22,23,24,25},{"0","50","48","46","44","42","40","38","36","34","32","30","28","26","24","22","20","18","16","14","12","10","8","6","4","2"})</f>
        <v>0</v>
      </c>
      <c r="BU3" s="56">
        <f t="shared" ref="BU3:BU10" si="7">SUM(BO3+BT3)</f>
        <v>0</v>
      </c>
      <c r="BV3" s="57"/>
      <c r="BW3" s="75"/>
      <c r="BX3" s="47"/>
      <c r="BY3" s="47"/>
      <c r="BZ3" s="75"/>
      <c r="CA3" s="59">
        <f>IF(($BZ$3:$BZ$27)&gt;0,RANK(BZ3,$BZ$3:$BZ$27),0)</f>
        <v>0</v>
      </c>
      <c r="CB3" s="59" t="str">
        <f>LOOKUP(CA3,{0,1,2,3,4,5,6,7,8,9,10,11,12,13,14,15,16,17,18,19,20,21,22,23,24,25},{"0","50","48","46","44","42","40","38","36","34","32","30","28","26","24","22","20","18","16","14","12","10","8","6","4","2"})</f>
        <v>0</v>
      </c>
      <c r="CC3" s="60">
        <f t="shared" ref="CC3:CC10" si="8">SUM(BX3+CB3)</f>
        <v>0</v>
      </c>
      <c r="CD3" s="50"/>
      <c r="CE3" s="51"/>
      <c r="CF3" s="53"/>
      <c r="CG3" s="53"/>
      <c r="CH3" s="53"/>
      <c r="CI3" s="51"/>
      <c r="CJ3" s="55">
        <f>IF(($CI$3:$CI$27)&gt;0,RANK(CI3,$CI$3:$CI$27),0)</f>
        <v>0</v>
      </c>
      <c r="CK3" s="55" t="str">
        <f>LOOKUP(CJ3,{0,1,2,3,4,5,6,7,8,9,10,11,12,13,14,15,16,17,18,19,20,21,22,23,24,25},{"0","50","48","46","44","42","40","38","36","34","32","30","28","26","24","22","20","18","16","14","12","10","8","6","4","2"})</f>
        <v>0</v>
      </c>
      <c r="CL3" s="53">
        <f t="shared" ref="CL3:CL7" si="9">SUM(CG3+CK3)</f>
        <v>0</v>
      </c>
      <c r="CM3" s="57"/>
      <c r="CN3" s="58"/>
      <c r="CO3" s="47"/>
      <c r="CP3" s="47"/>
      <c r="CQ3" s="47"/>
      <c r="CR3" s="58"/>
      <c r="CS3" s="59">
        <f>IF(($CR$3:$CR$27)&gt;0,RANK(CR3,$CR$3:$CR$27),0)</f>
        <v>0</v>
      </c>
      <c r="CT3" s="59" t="str">
        <f>LOOKUP(CS3,{0,1,2,3,4,5,6,7,8,9,10,11,12,13,14,15,16,17,18,19,20,21,22,23,24,25},{"0","50","48","46","44","42","40","38","36","34","32","30","28","26","24","22","20","18","16","14","12","10","8","6","4","2"})</f>
        <v>0</v>
      </c>
      <c r="CU3" s="47">
        <f t="shared" ref="CU3:CU7" si="10">SUM(CP3+CT3)</f>
        <v>0</v>
      </c>
      <c r="CV3" s="65"/>
      <c r="CW3" s="66"/>
      <c r="CX3" s="67"/>
      <c r="CY3" s="67"/>
      <c r="CZ3" s="67"/>
      <c r="DA3" s="66"/>
      <c r="DB3" s="68">
        <f>IF(($DA$3:$DA$27)&gt;0,RANK(DA3,$DA$3:$DA$27),0)</f>
        <v>0</v>
      </c>
      <c r="DC3" s="68" t="str">
        <f>LOOKUP(DB3,{0,1,2,3,4,5,6,7,8,9,10,11,12,13,14,15,16,17,18,19,20,21,22,23,24,25},{"0","50","48","46","44","42","40","38","36","34","32","30","28","26","24","22","20","18","16","14","12","10","8","6","4","2"})</f>
        <v>0</v>
      </c>
      <c r="DD3" s="67">
        <f t="shared" ref="DD3:DD7" si="11">SUM(CY3+DC3)</f>
        <v>0</v>
      </c>
      <c r="DE3" s="69"/>
      <c r="DF3" s="62"/>
      <c r="DG3" s="61"/>
      <c r="DH3" s="61"/>
      <c r="DI3" s="61"/>
      <c r="DJ3" s="62"/>
      <c r="DK3" s="70">
        <f>IF(($DJ$3:$DJ$27)&gt;0,RANK(DJ3,$DJ$3:$DJ$27),0)</f>
        <v>0</v>
      </c>
      <c r="DL3" s="70" t="str">
        <f>LOOKUP(DK3,{0,1,2,3,4,5,6,7,8,9,10,11,12,13,14,15,16,17,18,19,20,21,22,23,24,25},{"0","50","48","46","44","42","40","38","36","34","32","30","28","26","24","22","20","18","16","14","12","10","8","6","4","2"})</f>
        <v>0</v>
      </c>
      <c r="DM3" s="61">
        <f t="shared" ref="DM3:DM7" si="12">SUM(DH3+DL3)</f>
        <v>0</v>
      </c>
    </row>
    <row r="4" spans="1:117" s="46" customFormat="1" ht="30" customHeight="1" x14ac:dyDescent="0.25">
      <c r="A4" s="177"/>
      <c r="B4" s="47">
        <v>2</v>
      </c>
      <c r="C4" s="170" t="s">
        <v>40</v>
      </c>
      <c r="D4" s="171" t="s">
        <v>41</v>
      </c>
      <c r="E4" s="171" t="s">
        <v>42</v>
      </c>
      <c r="F4" s="170" t="s">
        <v>143</v>
      </c>
      <c r="G4" s="210">
        <f t="shared" si="0"/>
        <v>0</v>
      </c>
      <c r="H4" s="211">
        <f t="shared" si="0"/>
        <v>0</v>
      </c>
      <c r="I4" s="210">
        <f>SUM(S4,AB4,AK4,AT4,BC4,BL4,BU4,CC4,CL4,CU4,DD4,DM4)</f>
        <v>0</v>
      </c>
      <c r="J4" s="212">
        <f t="shared" ref="J4:J27" si="13">IF(($I$3:$I$27)&gt;0,RANK(I4,$I$3:$I$27),0)</f>
        <v>0</v>
      </c>
      <c r="K4" s="189"/>
      <c r="L4" s="51"/>
      <c r="M4" s="52"/>
      <c r="N4" s="53"/>
      <c r="O4" s="53"/>
      <c r="P4" s="52"/>
      <c r="Q4" s="55">
        <f t="shared" ref="Q4:Q26" si="14">IF(($P$3:$P$27)&gt;0,RANK(P4,$P$3:$P$27),0)</f>
        <v>0</v>
      </c>
      <c r="R4" s="55" t="str">
        <f>LOOKUP(Q4,{0,1,2,3,4,5,6,7,8,9,10,11,12,13,14,15,16,17,18,19,20,21,22,23,24,25},{"0","50","48","46","44","42","40","38","36","34","32","30","28","26","24","22","20","18","16","14","12","10","8","6","4","2"})</f>
        <v>0</v>
      </c>
      <c r="S4" s="56">
        <f t="shared" si="1"/>
        <v>0</v>
      </c>
      <c r="T4" s="57"/>
      <c r="U4" s="75"/>
      <c r="V4" s="47"/>
      <c r="W4" s="47"/>
      <c r="X4" s="47"/>
      <c r="Y4" s="75"/>
      <c r="Z4" s="59">
        <f t="shared" ref="Z4:Z27" si="15">IF(($Y$3:$Y$27)&gt;0,RANK(Y4,$Y$3:$Y$27),0)</f>
        <v>0</v>
      </c>
      <c r="AA4" s="59" t="str">
        <f>LOOKUP(Z4,{0,1,2,3,4,5,6,7,8,9,10,11,12,13,14,15,16,17,18,19,20,21,22,23,24,25},{"0","50","48","46","44","42","40","38","36","34","32","30","28","26","24","22","20","18","16","14","12","10","8","6","4","2"})</f>
        <v>0</v>
      </c>
      <c r="AB4" s="60">
        <f t="shared" si="2"/>
        <v>0</v>
      </c>
      <c r="AC4" s="50"/>
      <c r="AD4" s="52"/>
      <c r="AE4" s="53"/>
      <c r="AF4" s="53"/>
      <c r="AG4" s="53"/>
      <c r="AH4" s="52"/>
      <c r="AI4" s="55">
        <f t="shared" ref="AI4:AI27" si="16">IF(($AH$3:$AH$27)&gt;0,RANK(AH4,$AH$3:$AH$27),0)</f>
        <v>0</v>
      </c>
      <c r="AJ4" s="55" t="str">
        <f>LOOKUP(AI4,{0,1,2,3,4,5,6,7,8,9,10,11,12,13,14,15,16,17,18,19,20,21,22,23,24,25},{"0","50","48","46","44","42","40","38","36","34","32","30","28","26","24","22","20","18","16","14","12","10","8","6","4","2"})</f>
        <v>0</v>
      </c>
      <c r="AK4" s="56">
        <f t="shared" si="3"/>
        <v>0</v>
      </c>
      <c r="AL4" s="57"/>
      <c r="AM4" s="75"/>
      <c r="AN4" s="61"/>
      <c r="AO4" s="47"/>
      <c r="AP4" s="47"/>
      <c r="AQ4" s="75"/>
      <c r="AR4" s="59">
        <f t="shared" ref="AR4:AR27" si="17">IF(($AQ$3:$AQ$27)&gt;0,RANK(AQ4,$AQ$3:$AQ$27),0)</f>
        <v>0</v>
      </c>
      <c r="AS4" s="59" t="str">
        <f>LOOKUP(AR4,{0,1,2,3,4,5,6,7,8,9,10,11,12,13,14,15,16,17,18,19,20,21,22,23,24,25},{"0","50","48","46","44","42","40","38","36","34","32","30","28","26","24","22","20","18","16","14","12","10","8","6","4","2"})</f>
        <v>0</v>
      </c>
      <c r="AT4" s="60">
        <f t="shared" si="4"/>
        <v>0</v>
      </c>
      <c r="AU4" s="50"/>
      <c r="AV4" s="52"/>
      <c r="AW4" s="53"/>
      <c r="AX4" s="53"/>
      <c r="AY4" s="53"/>
      <c r="AZ4" s="52"/>
      <c r="BA4" s="55">
        <f t="shared" ref="BA4:BA27" si="18">IF(($AZ$3:$AZ$27)&gt;0,RANK(AZ4,$AZ$3:$AZ$27),0)</f>
        <v>0</v>
      </c>
      <c r="BB4" s="55" t="str">
        <f>LOOKUP(BA4,{0,1,2,3,4,5,6,7,8,9,10,11,12,13,14,15,16,17,18,19,20,21,22,23,24,25},{"0","50","48","46","44","42","40","38","36","34","32","30","28","26","24","22","20","18","16","14","12","10","8","6","4","2"})</f>
        <v>0</v>
      </c>
      <c r="BC4" s="56">
        <f t="shared" si="5"/>
        <v>0</v>
      </c>
      <c r="BD4" s="57"/>
      <c r="BE4" s="77"/>
      <c r="BF4" s="61"/>
      <c r="BG4" s="47"/>
      <c r="BH4" s="47"/>
      <c r="BI4" s="75"/>
      <c r="BJ4" s="59">
        <f t="shared" ref="BJ4:BJ27" si="19">IF(($BI$3:$BI$27)&gt;0,RANK(BI4,$BI$3:$BI$27),0)</f>
        <v>0</v>
      </c>
      <c r="BK4" s="59" t="str">
        <f>LOOKUP(BJ4,{0,1,2,3,4,5,6,7,8,9,10,11,12,13,14,15,16,17,18,19,20,21,22,23,24,25},{"0","50","48","46","44","42","40","38","36","34","32","30","28","26","24","22","20","18","16","14","12","10","8","6","4","2"})</f>
        <v>0</v>
      </c>
      <c r="BL4" s="60">
        <f t="shared" si="6"/>
        <v>0</v>
      </c>
      <c r="BM4" s="50"/>
      <c r="BN4" s="52"/>
      <c r="BO4" s="53"/>
      <c r="BP4" s="53"/>
      <c r="BQ4" s="63"/>
      <c r="BR4" s="52"/>
      <c r="BS4" s="55">
        <f t="shared" ref="BS4:BS27" si="20">IF(($BR$3:$BR$27)&gt;0,RANK(BR4,$BR$3:$BR$27),0)</f>
        <v>0</v>
      </c>
      <c r="BT4" s="55" t="str">
        <f>LOOKUP(BS4,{0,1,2,3,4,5,6,7,8,9,10,11,12,13,14,15,16,17,18,19,20,21,22,23,24,25},{"0","50","48","46","44","42","40","38","36","34","32","30","28","26","24","22","20","18","16","14","12","10","8","6","4","2"})</f>
        <v>0</v>
      </c>
      <c r="BU4" s="56">
        <f t="shared" si="7"/>
        <v>0</v>
      </c>
      <c r="BV4" s="57"/>
      <c r="BW4" s="75"/>
      <c r="BX4" s="47"/>
      <c r="BY4" s="47"/>
      <c r="BZ4" s="75"/>
      <c r="CA4" s="59">
        <f t="shared" ref="CA4:CA27" si="21">IF(($BZ$3:$BZ$27)&gt;0,RANK(BZ4,$BZ$3:$BZ$27),0)</f>
        <v>0</v>
      </c>
      <c r="CB4" s="59" t="str">
        <f>LOOKUP(CA4,{0,1,2,3,4,5,6,7,8,9,10,11,12,13,14,15,16,17,18,19,20,21,22,23,24,25},{"0","50","48","46","44","42","40","38","36","34","32","30","28","26","24","22","20","18","16","14","12","10","8","6","4","2"})</f>
        <v>0</v>
      </c>
      <c r="CC4" s="60">
        <f t="shared" si="8"/>
        <v>0</v>
      </c>
      <c r="CD4" s="50"/>
      <c r="CE4" s="51"/>
      <c r="CF4" s="53"/>
      <c r="CG4" s="53"/>
      <c r="CH4" s="53"/>
      <c r="CI4" s="51"/>
      <c r="CJ4" s="55">
        <f t="shared" ref="CJ4:CJ27" si="22">IF(($CI$3:$CI$27)&gt;0,RANK(CI4,$CI$3:$CI$27),0)</f>
        <v>0</v>
      </c>
      <c r="CK4" s="55" t="str">
        <f>LOOKUP(CJ4,{0,1,2,3,4,5,6,7,8,9,10,11,12,13,14,15,16,17,18,19,20,21,22,23,24,25},{"0","50","48","46","44","42","40","38","36","34","32","30","28","26","24","22","20","18","16","14","12","10","8","6","4","2"})</f>
        <v>0</v>
      </c>
      <c r="CL4" s="53">
        <f t="shared" si="9"/>
        <v>0</v>
      </c>
      <c r="CM4" s="57"/>
      <c r="CN4" s="58"/>
      <c r="CO4" s="47"/>
      <c r="CP4" s="47"/>
      <c r="CQ4" s="47"/>
      <c r="CR4" s="58"/>
      <c r="CS4" s="59">
        <f t="shared" ref="CS4:CS27" si="23">IF(($CR$3:$CR$27)&gt;0,RANK(CR4,$CR$3:$CR$27),0)</f>
        <v>0</v>
      </c>
      <c r="CT4" s="59" t="str">
        <f>LOOKUP(CS4,{0,1,2,3,4,5,6,7,8,9,10,11,12,13,14,15,16,17,18,19,20,21,22,23,24,25},{"0","50","48","46","44","42","40","38","36","34","32","30","28","26","24","22","20","18","16","14","12","10","8","6","4","2"})</f>
        <v>0</v>
      </c>
      <c r="CU4" s="47">
        <f t="shared" si="10"/>
        <v>0</v>
      </c>
      <c r="CV4" s="65"/>
      <c r="CW4" s="66"/>
      <c r="CX4" s="67"/>
      <c r="CY4" s="67"/>
      <c r="CZ4" s="67"/>
      <c r="DA4" s="66"/>
      <c r="DB4" s="68">
        <f t="shared" ref="DB4:DB27" si="24">IF(($DA$3:$DA$27)&gt;0,RANK(DA4,$DA$3:$DA$27),0)</f>
        <v>0</v>
      </c>
      <c r="DC4" s="68" t="str">
        <f>LOOKUP(DB4,{0,1,2,3,4,5,6,7,8,9,10,11,12,13,14,15,16,17,18,19,20,21,22,23,24,25},{"0","50","48","46","44","42","40","38","36","34","32","30","28","26","24","22","20","18","16","14","12","10","8","6","4","2"})</f>
        <v>0</v>
      </c>
      <c r="DD4" s="67">
        <f t="shared" si="11"/>
        <v>0</v>
      </c>
      <c r="DE4" s="69"/>
      <c r="DF4" s="62"/>
      <c r="DG4" s="61"/>
      <c r="DH4" s="61"/>
      <c r="DI4" s="61"/>
      <c r="DJ4" s="62"/>
      <c r="DK4" s="70">
        <f t="shared" ref="DK4:DK27" si="25">IF(($DJ$3:$DJ$27)&gt;0,RANK(DJ4,$DJ$3:$DJ$27),0)</f>
        <v>0</v>
      </c>
      <c r="DL4" s="70" t="str">
        <f>LOOKUP(DK4,{0,1,2,3,4,5,6,7,8,9,10,11,12,13,14,15,16,17,18,19,20,21,22,23,24,25},{"0","50","48","46","44","42","40","38","36","34","32","30","28","26","24","22","20","18","16","14","12","10","8","6","4","2"})</f>
        <v>0</v>
      </c>
      <c r="DM4" s="61">
        <f t="shared" si="12"/>
        <v>0</v>
      </c>
    </row>
    <row r="5" spans="1:117" s="46" customFormat="1" ht="25.15" customHeight="1" x14ac:dyDescent="0.25">
      <c r="A5" s="177"/>
      <c r="B5" s="47">
        <v>3</v>
      </c>
      <c r="C5" s="170" t="s">
        <v>43</v>
      </c>
      <c r="D5" s="171" t="s">
        <v>44</v>
      </c>
      <c r="E5" s="170" t="s">
        <v>106</v>
      </c>
      <c r="F5" s="171" t="s">
        <v>107</v>
      </c>
      <c r="G5" s="210">
        <f t="shared" si="0"/>
        <v>0</v>
      </c>
      <c r="H5" s="211">
        <f t="shared" si="0"/>
        <v>0</v>
      </c>
      <c r="I5" s="210">
        <f>SUM(S5,AB5,AK5,AT5,BC5,BL5,BU5,CC5,CL5,CU5,DD5,DM5)</f>
        <v>0</v>
      </c>
      <c r="J5" s="212">
        <f t="shared" si="13"/>
        <v>0</v>
      </c>
      <c r="K5" s="190"/>
      <c r="L5" s="51"/>
      <c r="M5" s="52"/>
      <c r="N5" s="53"/>
      <c r="O5" s="53"/>
      <c r="P5" s="52"/>
      <c r="Q5" s="55">
        <f t="shared" si="14"/>
        <v>0</v>
      </c>
      <c r="R5" s="55" t="str">
        <f>LOOKUP(Q5,{0,1,2,3,4,5,6,7,8,9,10,11,12,13,14,15,16,17,18,19,20,21,22,23,24,25},{"0","50","48","46","44","42","40","38","36","34","32","30","28","26","24","22","20","18","16","14","12","10","8","6","4","2"})</f>
        <v>0</v>
      </c>
      <c r="S5" s="56">
        <f t="shared" si="1"/>
        <v>0</v>
      </c>
      <c r="T5" s="71"/>
      <c r="U5" s="75"/>
      <c r="V5" s="47"/>
      <c r="W5" s="47"/>
      <c r="X5" s="47"/>
      <c r="Y5" s="75"/>
      <c r="Z5" s="59">
        <f t="shared" si="15"/>
        <v>0</v>
      </c>
      <c r="AA5" s="59" t="str">
        <f>LOOKUP(Z5,{0,1,2,3,4,5,6,7,8,9,10,11,12,13,14,15,16,17,18,19,20,21,22,23,24,25},{"0","50","48","46","44","42","40","38","36","34","32","30","28","26","24","22","20","18","16","14","12","10","8","6","4","2"})</f>
        <v>0</v>
      </c>
      <c r="AB5" s="60">
        <f t="shared" si="2"/>
        <v>0</v>
      </c>
      <c r="AC5" s="50"/>
      <c r="AD5" s="52"/>
      <c r="AE5" s="53"/>
      <c r="AF5" s="53"/>
      <c r="AG5" s="53"/>
      <c r="AH5" s="52"/>
      <c r="AI5" s="55">
        <f t="shared" si="16"/>
        <v>0</v>
      </c>
      <c r="AJ5" s="55" t="str">
        <f>LOOKUP(AI5,{0,1,2,3,4,5,6,7,8,9,10,11,12,13,14,15,16,17,18,19,20,21,22,23,24,25},{"0","50","48","46","44","42","40","38","36","34","32","30","28","26","24","22","20","18","16","14","12","10","8","6","4","2"})</f>
        <v>0</v>
      </c>
      <c r="AK5" s="56">
        <f t="shared" si="3"/>
        <v>0</v>
      </c>
      <c r="AL5" s="57"/>
      <c r="AM5" s="75"/>
      <c r="AN5" s="61" t="s">
        <v>39</v>
      </c>
      <c r="AO5" s="47"/>
      <c r="AP5" s="47"/>
      <c r="AQ5" s="75"/>
      <c r="AR5" s="59">
        <f t="shared" si="17"/>
        <v>0</v>
      </c>
      <c r="AS5" s="59" t="str">
        <f>LOOKUP(AR5,{0,1,2,3,4,5,6,7,8,9,10,11,12,13,14,15,16,17,18,19,20,21,22,23,24,25},{"0","50","48","46","44","42","40","38","36","34","32","30","28","26","24","22","20","18","16","14","12","10","8","6","4","2"})</f>
        <v>0</v>
      </c>
      <c r="AT5" s="60">
        <f t="shared" si="4"/>
        <v>0</v>
      </c>
      <c r="AU5" s="50"/>
      <c r="AV5" s="52"/>
      <c r="AW5" s="53" t="s">
        <v>39</v>
      </c>
      <c r="AX5" s="53"/>
      <c r="AY5" s="53"/>
      <c r="AZ5" s="52"/>
      <c r="BA5" s="55">
        <f t="shared" si="18"/>
        <v>0</v>
      </c>
      <c r="BB5" s="55" t="str">
        <f>LOOKUP(BA5,{0,1,2,3,4,5,6,7,8,9,10,11,12,13,14,15,16,17,18,19,20,21,22,23,24,25},{"0","50","48","46","44","42","40","38","36","34","32","30","28","26","24","22","20","18","16","14","12","10","8","6","4","2"})</f>
        <v>0</v>
      </c>
      <c r="BC5" s="56">
        <f t="shared" si="5"/>
        <v>0</v>
      </c>
      <c r="BD5" s="57"/>
      <c r="BE5" s="77"/>
      <c r="BF5" s="61"/>
      <c r="BG5" s="47"/>
      <c r="BH5" s="47"/>
      <c r="BI5" s="75"/>
      <c r="BJ5" s="59">
        <f t="shared" si="19"/>
        <v>0</v>
      </c>
      <c r="BK5" s="59" t="str">
        <f>LOOKUP(BJ5,{0,1,2,3,4,5,6,7,8,9,10,11,12,13,14,15,16,17,18,19,20,21,22,23,24,25},{"0","50","48","46","44","42","40","38","36","34","32","30","28","26","24","22","20","18","16","14","12","10","8","6","4","2"})</f>
        <v>0</v>
      </c>
      <c r="BL5" s="60">
        <f t="shared" si="6"/>
        <v>0</v>
      </c>
      <c r="BM5" s="72"/>
      <c r="BN5" s="52"/>
      <c r="BO5" s="53"/>
      <c r="BP5" s="53"/>
      <c r="BQ5" s="63"/>
      <c r="BR5" s="52"/>
      <c r="BS5" s="55">
        <f t="shared" si="20"/>
        <v>0</v>
      </c>
      <c r="BT5" s="55" t="str">
        <f>LOOKUP(BS5,{0,1,2,3,4,5,6,7,8,9,10,11,12,13,14,15,16,17,18,19,20,21,22,23,24,25},{"0","50","48","46","44","42","40","38","36","34","32","30","28","26","24","22","20","18","16","14","12","10","8","6","4","2"})</f>
        <v>0</v>
      </c>
      <c r="BU5" s="56">
        <f t="shared" si="7"/>
        <v>0</v>
      </c>
      <c r="BV5" s="57"/>
      <c r="BW5" s="75"/>
      <c r="BX5" s="47"/>
      <c r="BY5" s="47"/>
      <c r="BZ5" s="75"/>
      <c r="CA5" s="59">
        <f t="shared" si="21"/>
        <v>0</v>
      </c>
      <c r="CB5" s="59" t="str">
        <f>LOOKUP(CA5,{0,1,2,3,4,5,6,7,8,9,10,11,12,13,14,15,16,17,18,19,20,21,22,23,24,25},{"0","50","48","46","44","42","40","38","36","34","32","30","28","26","24","22","20","18","16","14","12","10","8","6","4","2"})</f>
        <v>0</v>
      </c>
      <c r="CC5" s="60">
        <f t="shared" si="8"/>
        <v>0</v>
      </c>
      <c r="CD5" s="50"/>
      <c r="CE5" s="51"/>
      <c r="CF5" s="53" t="s">
        <v>39</v>
      </c>
      <c r="CG5" s="53"/>
      <c r="CH5" s="53"/>
      <c r="CI5" s="51"/>
      <c r="CJ5" s="55">
        <f t="shared" si="22"/>
        <v>0</v>
      </c>
      <c r="CK5" s="55" t="str">
        <f>LOOKUP(CJ5,{0,1,2,3,4,5,6,7,8,9,10,11,12,13,14,15,16,17,18,19,20,21,22,23,24,25},{"0","50","48","46","44","42","40","38","36","34","32","30","28","26","24","22","20","18","16","14","12","10","8","6","4","2"})</f>
        <v>0</v>
      </c>
      <c r="CL5" s="53">
        <f t="shared" si="9"/>
        <v>0</v>
      </c>
      <c r="CM5" s="57"/>
      <c r="CN5" s="58"/>
      <c r="CO5" s="47" t="s">
        <v>39</v>
      </c>
      <c r="CP5" s="47"/>
      <c r="CQ5" s="47"/>
      <c r="CR5" s="58"/>
      <c r="CS5" s="59">
        <f t="shared" si="23"/>
        <v>0</v>
      </c>
      <c r="CT5" s="59" t="str">
        <f>LOOKUP(CS5,{0,1,2,3,4,5,6,7,8,9,10,11,12,13,14,15,16,17,18,19,20,21,22,23,24,25},{"0","50","48","46","44","42","40","38","36","34","32","30","28","26","24","22","20","18","16","14","12","10","8","6","4","2"})</f>
        <v>0</v>
      </c>
      <c r="CU5" s="47">
        <f t="shared" si="10"/>
        <v>0</v>
      </c>
      <c r="CV5" s="65"/>
      <c r="CW5" s="66"/>
      <c r="CX5" s="67" t="s">
        <v>39</v>
      </c>
      <c r="CY5" s="67"/>
      <c r="CZ5" s="67"/>
      <c r="DA5" s="66"/>
      <c r="DB5" s="68">
        <f t="shared" si="24"/>
        <v>0</v>
      </c>
      <c r="DC5" s="68" t="str">
        <f>LOOKUP(DB5,{0,1,2,3,4,5,6,7,8,9,10,11,12,13,14,15,16,17,18,19,20,21,22,23,24,25},{"0","50","48","46","44","42","40","38","36","34","32","30","28","26","24","22","20","18","16","14","12","10","8","6","4","2"})</f>
        <v>0</v>
      </c>
      <c r="DD5" s="67">
        <f t="shared" si="11"/>
        <v>0</v>
      </c>
      <c r="DE5" s="69"/>
      <c r="DF5" s="62"/>
      <c r="DG5" s="61"/>
      <c r="DH5" s="61"/>
      <c r="DI5" s="61"/>
      <c r="DJ5" s="62"/>
      <c r="DK5" s="70">
        <f t="shared" si="25"/>
        <v>0</v>
      </c>
      <c r="DL5" s="70" t="str">
        <f>LOOKUP(DK5,{0,1,2,3,4,5,6,7,8,9,10,11,12,13,14,15,16,17,18,19,20,21,22,23,24,25},{"0","50","48","46","44","42","40","38","36","34","32","30","28","26","24","22","20","18","16","14","12","10","8","6","4","2"})</f>
        <v>0</v>
      </c>
      <c r="DM5" s="61">
        <f t="shared" si="12"/>
        <v>0</v>
      </c>
    </row>
    <row r="6" spans="1:117" s="46" customFormat="1" ht="27" customHeight="1" x14ac:dyDescent="0.25">
      <c r="A6" s="177"/>
      <c r="B6" s="47">
        <v>4</v>
      </c>
      <c r="C6" s="170" t="s">
        <v>45</v>
      </c>
      <c r="D6" s="171" t="s">
        <v>46</v>
      </c>
      <c r="E6" s="170" t="s">
        <v>47</v>
      </c>
      <c r="F6" s="171" t="s">
        <v>46</v>
      </c>
      <c r="G6" s="210">
        <f t="shared" si="0"/>
        <v>0</v>
      </c>
      <c r="H6" s="211">
        <f t="shared" si="0"/>
        <v>0</v>
      </c>
      <c r="I6" s="210">
        <f>SUM(S6,AB6,AK6,AT6,BC6,BL6,BU6,CC6,CL6,CU6,DD6,DM6)</f>
        <v>0</v>
      </c>
      <c r="J6" s="212">
        <f t="shared" si="13"/>
        <v>0</v>
      </c>
      <c r="K6" s="189"/>
      <c r="L6" s="51"/>
      <c r="M6" s="52"/>
      <c r="N6" s="53"/>
      <c r="O6" s="53"/>
      <c r="P6" s="52"/>
      <c r="Q6" s="55">
        <f t="shared" si="14"/>
        <v>0</v>
      </c>
      <c r="R6" s="55" t="str">
        <f>LOOKUP(Q6,{0,1,2,3,4,5,6,7,8,9,10,11,12,13,14,15,16,17,18,19,20,21,22,23,24,25},{"0","50","48","46","44","42","40","38","36","34","32","30","28","26","24","22","20","18","16","14","12","10","8","6","4","2"})</f>
        <v>0</v>
      </c>
      <c r="S6" s="56">
        <f>SUM(N6+R6)</f>
        <v>0</v>
      </c>
      <c r="T6" s="57"/>
      <c r="U6" s="75"/>
      <c r="V6" s="47"/>
      <c r="W6" s="47"/>
      <c r="X6" s="47"/>
      <c r="Y6" s="75"/>
      <c r="Z6" s="59">
        <f t="shared" si="15"/>
        <v>0</v>
      </c>
      <c r="AA6" s="59" t="str">
        <f>LOOKUP(Z6,{0,1,2,3,4,5,6,7,8,9,10,11,12,13,14,15,16,17,18,19,20,21,22,23,24,25},{"0","50","48","46","44","42","40","38","36","34","32","30","28","26","24","22","20","18","16","14","12","10","8","6","4","2"})</f>
        <v>0</v>
      </c>
      <c r="AB6" s="60">
        <f t="shared" si="2"/>
        <v>0</v>
      </c>
      <c r="AC6" s="50"/>
      <c r="AD6" s="52"/>
      <c r="AE6" s="53"/>
      <c r="AF6" s="53"/>
      <c r="AG6" s="53"/>
      <c r="AH6" s="52"/>
      <c r="AI6" s="55">
        <f t="shared" si="16"/>
        <v>0</v>
      </c>
      <c r="AJ6" s="55" t="str">
        <f>LOOKUP(AI6,{0,1,2,3,4,5,6,7,8,9,10,11,12,13,14,15,16,17,18,19,20,21,22,23,24,25},{"0","50","48","46","44","42","40","38","36","34","32","30","28","26","24","22","20","18","16","14","12","10","8","6","4","2"})</f>
        <v>0</v>
      </c>
      <c r="AK6" s="56">
        <f t="shared" si="3"/>
        <v>0</v>
      </c>
      <c r="AL6" s="57"/>
      <c r="AM6" s="75"/>
      <c r="AN6" s="61"/>
      <c r="AO6" s="47"/>
      <c r="AP6" s="47"/>
      <c r="AQ6" s="75"/>
      <c r="AR6" s="59">
        <f t="shared" si="17"/>
        <v>0</v>
      </c>
      <c r="AS6" s="59" t="str">
        <f>LOOKUP(AR6,{0,1,2,3,4,5,6,7,8,9,10,11,12,13,14,15,16,17,18,19,20,21,22,23,24,25},{"0","50","48","46","44","42","40","38","36","34","32","30","28","26","24","22","20","18","16","14","12","10","8","6","4","2"})</f>
        <v>0</v>
      </c>
      <c r="AT6" s="60">
        <f t="shared" si="4"/>
        <v>0</v>
      </c>
      <c r="AU6" s="50"/>
      <c r="AV6" s="52"/>
      <c r="AW6" s="53"/>
      <c r="AX6" s="53"/>
      <c r="AY6" s="53"/>
      <c r="AZ6" s="52"/>
      <c r="BA6" s="55">
        <f t="shared" si="18"/>
        <v>0</v>
      </c>
      <c r="BB6" s="55" t="str">
        <f>LOOKUP(BA6,{0,1,2,3,4,5,6,7,8,9,10,11,12,13,14,15,16,17,18,19,20,21,22,23,24,25},{"0","50","48","46","44","42","40","38","36","34","32","30","28","26","24","22","20","18","16","14","12","10","8","6","4","2"})</f>
        <v>0</v>
      </c>
      <c r="BC6" s="56">
        <f t="shared" si="5"/>
        <v>0</v>
      </c>
      <c r="BD6" s="57"/>
      <c r="BE6" s="77"/>
      <c r="BF6" s="61"/>
      <c r="BG6" s="47"/>
      <c r="BH6" s="47"/>
      <c r="BI6" s="75"/>
      <c r="BJ6" s="59">
        <f t="shared" si="19"/>
        <v>0</v>
      </c>
      <c r="BK6" s="59" t="str">
        <f>LOOKUP(BJ6,{0,1,2,3,4,5,6,7,8,9,10,11,12,13,14,15,16,17,18,19,20,21,22,23,24,25},{"0","50","48","46","44","42","40","38","36","34","32","30","28","26","24","22","20","18","16","14","12","10","8","6","4","2"})</f>
        <v>0</v>
      </c>
      <c r="BL6" s="60">
        <f t="shared" si="6"/>
        <v>0</v>
      </c>
      <c r="BM6" s="50"/>
      <c r="BN6" s="52"/>
      <c r="BO6" s="53"/>
      <c r="BP6" s="53"/>
      <c r="BQ6" s="63"/>
      <c r="BR6" s="52"/>
      <c r="BS6" s="55">
        <f t="shared" si="20"/>
        <v>0</v>
      </c>
      <c r="BT6" s="55" t="str">
        <f>LOOKUP(BS6,{0,1,2,3,4,5,6,7,8,9,10,11,12,13,14,15,16,17,18,19,20,21,22,23,24,25},{"0","50","48","46","44","42","40","38","36","34","32","30","28","26","24","22","20","18","16","14","12","10","8","6","4","2"})</f>
        <v>0</v>
      </c>
      <c r="BU6" s="56">
        <f t="shared" si="7"/>
        <v>0</v>
      </c>
      <c r="BV6" s="57"/>
      <c r="BW6" s="75"/>
      <c r="BX6" s="47"/>
      <c r="BY6" s="47"/>
      <c r="BZ6" s="75"/>
      <c r="CA6" s="59">
        <f t="shared" si="21"/>
        <v>0</v>
      </c>
      <c r="CB6" s="59" t="str">
        <f>LOOKUP(CA6,{0,1,2,3,4,5,6,7,8,9,10,11,12,13,14,15,16,17,18,19,20,21,22,23,24,25},{"0","50","48","46","44","42","40","38","36","34","32","30","28","26","24","22","20","18","16","14","12","10","8","6","4","2"})</f>
        <v>0</v>
      </c>
      <c r="CC6" s="60">
        <f t="shared" si="8"/>
        <v>0</v>
      </c>
      <c r="CD6" s="50"/>
      <c r="CE6" s="51"/>
      <c r="CF6" s="53"/>
      <c r="CG6" s="53"/>
      <c r="CH6" s="53"/>
      <c r="CI6" s="51"/>
      <c r="CJ6" s="55">
        <f t="shared" si="22"/>
        <v>0</v>
      </c>
      <c r="CK6" s="55" t="str">
        <f>LOOKUP(CJ6,{0,1,2,3,4,5,6,7,8,9,10,11,12,13,14,15,16,17,18,19,20,21,22,23,24,25},{"0","50","48","46","44","42","40","38","36","34","32","30","28","26","24","22","20","18","16","14","12","10","8","6","4","2"})</f>
        <v>0</v>
      </c>
      <c r="CL6" s="53">
        <f t="shared" si="9"/>
        <v>0</v>
      </c>
      <c r="CM6" s="57"/>
      <c r="CN6" s="58"/>
      <c r="CO6" s="47"/>
      <c r="CP6" s="47"/>
      <c r="CQ6" s="47"/>
      <c r="CR6" s="58"/>
      <c r="CS6" s="59">
        <f t="shared" si="23"/>
        <v>0</v>
      </c>
      <c r="CT6" s="59" t="str">
        <f>LOOKUP(CS6,{0,1,2,3,4,5,6,7,8,9,10,11,12,13,14,15,16,17,18,19,20,21,22,23,24,25},{"0","50","48","46","44","42","40","38","36","34","32","30","28","26","24","22","20","18","16","14","12","10","8","6","4","2"})</f>
        <v>0</v>
      </c>
      <c r="CU6" s="47">
        <f t="shared" si="10"/>
        <v>0</v>
      </c>
      <c r="CV6" s="65"/>
      <c r="CW6" s="66"/>
      <c r="CX6" s="67"/>
      <c r="CY6" s="67"/>
      <c r="CZ6" s="67"/>
      <c r="DA6" s="66"/>
      <c r="DB6" s="68">
        <f t="shared" si="24"/>
        <v>0</v>
      </c>
      <c r="DC6" s="68" t="str">
        <f>LOOKUP(DB6,{0,1,2,3,4,5,6,7,8,9,10,11,12,13,14,15,16,17,18,19,20,21,22,23,24,25},{"0","50","48","46","44","42","40","38","36","34","32","30","28","26","24","22","20","18","16","14","12","10","8","6","4","2"})</f>
        <v>0</v>
      </c>
      <c r="DD6" s="67">
        <f t="shared" si="11"/>
        <v>0</v>
      </c>
      <c r="DE6" s="69"/>
      <c r="DF6" s="62"/>
      <c r="DG6" s="61"/>
      <c r="DH6" s="61"/>
      <c r="DI6" s="61"/>
      <c r="DJ6" s="62"/>
      <c r="DK6" s="70">
        <f t="shared" si="25"/>
        <v>0</v>
      </c>
      <c r="DL6" s="70" t="str">
        <f>LOOKUP(DK6,{0,1,2,3,4,5,6,7,8,9,10,11,12,13,14,15,16,17,18,19,20,21,22,23,24,25},{"0","50","48","46","44","42","40","38","36","34","32","30","28","26","24","22","20","18","16","14","12","10","8","6","4","2"})</f>
        <v>0</v>
      </c>
      <c r="DM6" s="61">
        <f t="shared" si="12"/>
        <v>0</v>
      </c>
    </row>
    <row r="7" spans="1:117" s="46" customFormat="1" ht="30" customHeight="1" x14ac:dyDescent="0.25">
      <c r="A7" s="177"/>
      <c r="B7" s="47">
        <v>5</v>
      </c>
      <c r="C7" s="170" t="s">
        <v>48</v>
      </c>
      <c r="D7" s="171" t="s">
        <v>49</v>
      </c>
      <c r="E7" s="170" t="s">
        <v>48</v>
      </c>
      <c r="F7" s="170" t="s">
        <v>49</v>
      </c>
      <c r="G7" s="210">
        <f t="shared" si="0"/>
        <v>0</v>
      </c>
      <c r="H7" s="211">
        <f t="shared" si="0"/>
        <v>0</v>
      </c>
      <c r="I7" s="210">
        <f>SUM(S7,AB7,AK7,AT7,BC7,BL7,BU7,CC7,CL7,CU7:CU7,DD7,DM7)</f>
        <v>0</v>
      </c>
      <c r="J7" s="212">
        <f t="shared" si="13"/>
        <v>0</v>
      </c>
      <c r="K7" s="189" t="s">
        <v>39</v>
      </c>
      <c r="L7" s="51"/>
      <c r="M7" s="53"/>
      <c r="N7" s="53"/>
      <c r="O7" s="53"/>
      <c r="P7" s="52"/>
      <c r="Q7" s="55">
        <f t="shared" si="14"/>
        <v>0</v>
      </c>
      <c r="R7" s="55" t="str">
        <f>LOOKUP(Q7,{0,1,2,3,4,5,6,7,8,9,10,11,12,13,14,15,16,17,18,19,20,21,22,23,24,25},{"0","50","48","46","44","42","40","38","36","34","32","30","28","26","24","22","20","18","16","14","12","10","8","6","4","2"})</f>
        <v>0</v>
      </c>
      <c r="S7" s="56">
        <f t="shared" si="1"/>
        <v>0</v>
      </c>
      <c r="T7" s="57"/>
      <c r="U7" s="75"/>
      <c r="V7" s="47"/>
      <c r="W7" s="47"/>
      <c r="X7" s="47"/>
      <c r="Y7" s="75"/>
      <c r="Z7" s="59">
        <f t="shared" si="15"/>
        <v>0</v>
      </c>
      <c r="AA7" s="59" t="str">
        <f>LOOKUP(Z7,{0,1,2,3,4,5,6,7,8,9,10,11,12,13,14,15,16,17,18,19,20,21,22,23,24,25},{"0","50","48","46","44","42","40","38","36","34","32","30","28","26","24","22","20","18","16","14","12","10","8","6","4","2"})</f>
        <v>0</v>
      </c>
      <c r="AB7" s="60">
        <f t="shared" si="2"/>
        <v>0</v>
      </c>
      <c r="AC7" s="50"/>
      <c r="AD7" s="52"/>
      <c r="AE7" s="53"/>
      <c r="AF7" s="53"/>
      <c r="AG7" s="53"/>
      <c r="AH7" s="52"/>
      <c r="AI7" s="55">
        <f t="shared" si="16"/>
        <v>0</v>
      </c>
      <c r="AJ7" s="55" t="str">
        <f>LOOKUP(AI7,{0,1,2,3,4,5,6,7,8,9,10,11,12,13,14,15,16,17,18,19,20,21,22,23,24,25},{"0","50","48","46","44","42","40","38","36","34","32","30","28","26","24","22","20","18","16","14","12","10","8","6","4","2"})</f>
        <v>0</v>
      </c>
      <c r="AK7" s="56">
        <f t="shared" si="3"/>
        <v>0</v>
      </c>
      <c r="AL7" s="57"/>
      <c r="AM7" s="75"/>
      <c r="AN7" s="61"/>
      <c r="AO7" s="47"/>
      <c r="AP7" s="47"/>
      <c r="AQ7" s="75"/>
      <c r="AR7" s="59">
        <f t="shared" si="17"/>
        <v>0</v>
      </c>
      <c r="AS7" s="59" t="str">
        <f>LOOKUP(AR7,{0,1,2,3,4,5,6,7,8,9,10,11,12,13,14,15,16,17,18,19,20,21,22,23,24,25},{"0","50","48","46","44","42","40","38","36","34","32","30","28","26","24","22","20","18","16","14","12","10","8","6","4","2"})</f>
        <v>0</v>
      </c>
      <c r="AT7" s="60">
        <f t="shared" si="4"/>
        <v>0</v>
      </c>
      <c r="AU7" s="50"/>
      <c r="AV7" s="52"/>
      <c r="AW7" s="53"/>
      <c r="AX7" s="53"/>
      <c r="AY7" s="53"/>
      <c r="AZ7" s="52"/>
      <c r="BA7" s="55">
        <f t="shared" si="18"/>
        <v>0</v>
      </c>
      <c r="BB7" s="55" t="str">
        <f>LOOKUP(BA7,{0,1,2,3,4,5,6,7,8,9,10,11,12,13,14,15,16,17,18,19,20,21,22,23,24,25},{"0","50","48","46","44","42","40","38","36","34","32","30","28","26","24","22","20","18","16","14","12","10","8","6","4","2"})</f>
        <v>0</v>
      </c>
      <c r="BC7" s="56">
        <f t="shared" si="5"/>
        <v>0</v>
      </c>
      <c r="BD7" s="57"/>
      <c r="BE7" s="77"/>
      <c r="BF7" s="61"/>
      <c r="BG7" s="47"/>
      <c r="BH7" s="47"/>
      <c r="BI7" s="75"/>
      <c r="BJ7" s="59">
        <f t="shared" si="19"/>
        <v>0</v>
      </c>
      <c r="BK7" s="59" t="str">
        <f>LOOKUP(BJ7,{0,1,2,3,4,5,6,7,8,9,10,11,12,13,14,15,16,17,18,19,20,21,22,23,24,25},{"0","50","48","46","44","42","40","38","36","34","32","30","28","26","24","22","20","18","16","14","12","10","8","6","4","2"})</f>
        <v>0</v>
      </c>
      <c r="BL7" s="60">
        <f t="shared" si="6"/>
        <v>0</v>
      </c>
      <c r="BM7" s="50"/>
      <c r="BN7" s="52"/>
      <c r="BO7" s="53"/>
      <c r="BP7" s="53"/>
      <c r="BQ7" s="63"/>
      <c r="BR7" s="52"/>
      <c r="BS7" s="55">
        <f t="shared" si="20"/>
        <v>0</v>
      </c>
      <c r="BT7" s="55" t="str">
        <f>LOOKUP(BS7,{0,1,2,3,4,5,6,7,8,9,10,11,12,13,14,15,16,17,18,19,20,21,22,23,24,25},{"0","50","48","46","44","42","40","38","36","34","32","30","28","26","24","22","20","18","16","14","12","10","8","6","4","2"})</f>
        <v>0</v>
      </c>
      <c r="BU7" s="56">
        <f t="shared" si="7"/>
        <v>0</v>
      </c>
      <c r="BV7" s="57"/>
      <c r="BW7" s="75"/>
      <c r="BX7" s="47"/>
      <c r="BY7" s="47"/>
      <c r="BZ7" s="75"/>
      <c r="CA7" s="59">
        <f t="shared" si="21"/>
        <v>0</v>
      </c>
      <c r="CB7" s="59" t="str">
        <f>LOOKUP(CA7,{0,1,2,3,4,5,6,7,8,9,10,11,12,13,14,15,16,17,18,19,20,21,22,23,24,25},{"0","50","48","46","44","42","40","38","36","34","32","30","28","26","24","22","20","18","16","14","12","10","8","6","4","2"})</f>
        <v>0</v>
      </c>
      <c r="CC7" s="60">
        <f t="shared" si="8"/>
        <v>0</v>
      </c>
      <c r="CD7" s="50"/>
      <c r="CE7" s="51"/>
      <c r="CF7" s="53"/>
      <c r="CG7" s="53"/>
      <c r="CH7" s="53"/>
      <c r="CI7" s="51"/>
      <c r="CJ7" s="55">
        <f t="shared" si="22"/>
        <v>0</v>
      </c>
      <c r="CK7" s="55" t="str">
        <f>LOOKUP(CJ7,{0,1,2,3,4,5,6,7,8,9,10,11,12,13,14,15,16,17,18,19,20,21,22,23,24,25},{"0","50","48","46","44","42","40","38","36","34","32","30","28","26","24","22","20","18","16","14","12","10","8","6","4","2"})</f>
        <v>0</v>
      </c>
      <c r="CL7" s="53">
        <f t="shared" si="9"/>
        <v>0</v>
      </c>
      <c r="CM7" s="57"/>
      <c r="CN7" s="58"/>
      <c r="CO7" s="47"/>
      <c r="CP7" s="47"/>
      <c r="CQ7" s="47"/>
      <c r="CR7" s="58"/>
      <c r="CS7" s="59">
        <f t="shared" si="23"/>
        <v>0</v>
      </c>
      <c r="CT7" s="59" t="str">
        <f>LOOKUP(CS7,{0,1,2,3,4,5,6,7,8,9,10,11,12,13,14,15,16,17,18,19,20,21,22,23,24,25},{"0","50","48","46","44","42","40","38","36","34","32","30","28","26","24","22","20","18","16","14","12","10","8","6","4","2"})</f>
        <v>0</v>
      </c>
      <c r="CU7" s="47">
        <f t="shared" si="10"/>
        <v>0</v>
      </c>
      <c r="CV7" s="65"/>
      <c r="CW7" s="66"/>
      <c r="CX7" s="67"/>
      <c r="CY7" s="67"/>
      <c r="CZ7" s="67"/>
      <c r="DA7" s="66"/>
      <c r="DB7" s="68">
        <f t="shared" si="24"/>
        <v>0</v>
      </c>
      <c r="DC7" s="68" t="str">
        <f>LOOKUP(DB7,{0,1,2,3,4,5,6,7,8,9,10,11,12,13,14,15,16,17,18,19,20,21,22,23,24,25},{"0","50","48","46","44","42","40","38","36","34","32","30","28","26","24","22","20","18","16","14","12","10","8","6","4","2"})</f>
        <v>0</v>
      </c>
      <c r="DD7" s="67">
        <f t="shared" si="11"/>
        <v>0</v>
      </c>
      <c r="DE7" s="69"/>
      <c r="DF7" s="62"/>
      <c r="DG7" s="61"/>
      <c r="DH7" s="61"/>
      <c r="DI7" s="61"/>
      <c r="DJ7" s="62"/>
      <c r="DK7" s="70">
        <f t="shared" si="25"/>
        <v>0</v>
      </c>
      <c r="DL7" s="70" t="str">
        <f>LOOKUP(DK7,{0,1,2,3,4,5,6,7,8,9,10,11,12,13,14,15,16,17,18,19,20,21,22,23,24,25},{"0","50","48","46","44","42","40","38","36","34","32","30","28","26","24","22","20","18","16","14","12","10","8","6","4","2"})</f>
        <v>0</v>
      </c>
      <c r="DM7" s="61">
        <f t="shared" si="12"/>
        <v>0</v>
      </c>
    </row>
    <row r="8" spans="1:117" s="46" customFormat="1" ht="30" customHeight="1" x14ac:dyDescent="0.25">
      <c r="A8" s="177"/>
      <c r="B8" s="47">
        <v>6</v>
      </c>
      <c r="C8" s="170" t="s">
        <v>50</v>
      </c>
      <c r="D8" s="171" t="s">
        <v>46</v>
      </c>
      <c r="E8" s="170" t="s">
        <v>51</v>
      </c>
      <c r="F8" s="170" t="s">
        <v>46</v>
      </c>
      <c r="G8" s="210">
        <f t="shared" si="0"/>
        <v>0</v>
      </c>
      <c r="H8" s="211">
        <f t="shared" si="0"/>
        <v>0</v>
      </c>
      <c r="I8" s="210">
        <f>SUM(S8,AB8,AK8,AT8,BC8,BL8,BU8,CC8,CL8,CU8,DD8,DM8)</f>
        <v>0</v>
      </c>
      <c r="J8" s="212">
        <f t="shared" si="13"/>
        <v>0</v>
      </c>
      <c r="K8" s="189"/>
      <c r="L8" s="51"/>
      <c r="M8" s="52"/>
      <c r="N8" s="53"/>
      <c r="O8" s="53"/>
      <c r="P8" s="52"/>
      <c r="Q8" s="55">
        <f t="shared" si="14"/>
        <v>0</v>
      </c>
      <c r="R8" s="55" t="str">
        <f>LOOKUP(Q8,{0,1,2,3,4,5,6,7,8,9,10,11,12,13,14,15,16,17,18,19,20,21,22,23,24,25},{"0","50","48","46","44","42","40","38","36","34","32","30","28","26","24","22","20","18","16","14","12","10","8","6","4","2"})</f>
        <v>0</v>
      </c>
      <c r="S8" s="56">
        <f t="shared" si="1"/>
        <v>0</v>
      </c>
      <c r="T8" s="57"/>
      <c r="U8" s="75"/>
      <c r="V8" s="47"/>
      <c r="W8" s="47"/>
      <c r="X8" s="47"/>
      <c r="Y8" s="75"/>
      <c r="Z8" s="59">
        <f t="shared" si="15"/>
        <v>0</v>
      </c>
      <c r="AA8" s="59" t="str">
        <f>LOOKUP(Z8,{0,1,2,3,4,5,6,7,8,9,10,11,12,13,14,15,16,17,18,19,20,21,22,23,24,25},{"0","50","48","46","44","42","40","38","36","34","32","30","28","26","24","22","20","18","16","14","12","10","8","6","4","2"})</f>
        <v>0</v>
      </c>
      <c r="AB8" s="60">
        <f t="shared" si="2"/>
        <v>0</v>
      </c>
      <c r="AC8" s="50"/>
      <c r="AD8" s="52"/>
      <c r="AE8" s="53"/>
      <c r="AF8" s="53"/>
      <c r="AG8" s="53"/>
      <c r="AH8" s="52"/>
      <c r="AI8" s="55">
        <f t="shared" si="16"/>
        <v>0</v>
      </c>
      <c r="AJ8" s="55" t="str">
        <f>LOOKUP(AI8,{0,1,2,3,4,5,6,7,8,9,10,11,12,13,14,15,16,17,18,19,20,21,22,23,24,25},{"0","50","48","46","44","42","40","38","36","34","32","30","28","26","24","22","20","18","16","14","12","10","8","6","4","2"})</f>
        <v>0</v>
      </c>
      <c r="AK8" s="56">
        <f t="shared" si="3"/>
        <v>0</v>
      </c>
      <c r="AL8" s="57"/>
      <c r="AM8" s="75"/>
      <c r="AN8" s="61"/>
      <c r="AO8" s="47"/>
      <c r="AP8" s="47"/>
      <c r="AQ8" s="75"/>
      <c r="AR8" s="59">
        <f t="shared" si="17"/>
        <v>0</v>
      </c>
      <c r="AS8" s="59" t="str">
        <f>LOOKUP(AR8,{0,1,2,3,4,5,6,7,8,9,10,11,12,13,14,15,16,17,18,19,20,21,22,23,24,25},{"0","50","48","46","44","42","40","38","36","34","32","30","28","26","24","22","20","18","16","14","12","10","8","6","4","2"})</f>
        <v>0</v>
      </c>
      <c r="AT8" s="60">
        <f t="shared" si="4"/>
        <v>0</v>
      </c>
      <c r="AU8" s="50"/>
      <c r="AV8" s="52"/>
      <c r="AW8" s="53"/>
      <c r="AX8" s="53"/>
      <c r="AY8" s="53"/>
      <c r="AZ8" s="52"/>
      <c r="BA8" s="55">
        <f t="shared" si="18"/>
        <v>0</v>
      </c>
      <c r="BB8" s="55" t="str">
        <f>LOOKUP(BA8,{0,1,2,3,4,5,6,7,8,9,10,11,12,13,14,15,16,17,18,19,20,21,22,23,24,25},{"0","50","48","46","44","42","40","38","36","34","32","30","28","26","24","22","20","18","16","14","12","10","8","6","4","2"})</f>
        <v>0</v>
      </c>
      <c r="BC8" s="56">
        <f t="shared" si="5"/>
        <v>0</v>
      </c>
      <c r="BD8" s="57"/>
      <c r="BE8" s="77"/>
      <c r="BF8" s="61"/>
      <c r="BG8" s="47"/>
      <c r="BH8" s="47"/>
      <c r="BI8" s="75"/>
      <c r="BJ8" s="59">
        <f t="shared" si="19"/>
        <v>0</v>
      </c>
      <c r="BK8" s="59" t="str">
        <f>LOOKUP(BJ8,{0,1,2,3,4,5,6,7,8,9,10,11,12,13,14,15,16,17,18,19,20,21,22,23,24,25},{"0","50","48","46","44","42","40","38","36","34","32","30","28","26","24","22","20","18","16","14","12","10","8","6","4","2"})</f>
        <v>0</v>
      </c>
      <c r="BL8" s="60">
        <f t="shared" si="6"/>
        <v>0</v>
      </c>
      <c r="BM8" s="50"/>
      <c r="BN8" s="52"/>
      <c r="BO8" s="53"/>
      <c r="BP8" s="53"/>
      <c r="BQ8" s="63"/>
      <c r="BR8" s="52"/>
      <c r="BS8" s="55">
        <f t="shared" si="20"/>
        <v>0</v>
      </c>
      <c r="BT8" s="55" t="str">
        <f>LOOKUP(BS8,{0,1,2,3,4,5,6,7,8,9,10,11,12,13,14,15,16,17,18,19,20,21,22,23,24,25},{"0","50","48","46","44","42","40","38","36","34","32","30","28","26","24","22","20","18","16","14","12","10","8","6","4","2"})</f>
        <v>0</v>
      </c>
      <c r="BU8" s="56">
        <f t="shared" si="7"/>
        <v>0</v>
      </c>
      <c r="BV8" s="73"/>
      <c r="BW8" s="75"/>
      <c r="BX8" s="47"/>
      <c r="BY8" s="47"/>
      <c r="BZ8" s="75"/>
      <c r="CA8" s="59">
        <f t="shared" si="21"/>
        <v>0</v>
      </c>
      <c r="CB8" s="59" t="str">
        <f>LOOKUP(CA8,{0,1,2,3,4,5,6,7,8,9,10,11,12,13,14,15,16,17,18,19,20,21,22,23,24,25},{"0","50","48","46","44","42","40","38","36","34","32","30","28","26","24","22","20","18","16","14","12","10","8","6","4","2"})</f>
        <v>0</v>
      </c>
      <c r="CC8" s="60">
        <f t="shared" si="8"/>
        <v>0</v>
      </c>
      <c r="CD8" s="50"/>
      <c r="CE8" s="51"/>
      <c r="CF8" s="53"/>
      <c r="CG8" s="53"/>
      <c r="CH8" s="53"/>
      <c r="CI8" s="51"/>
      <c r="CJ8" s="55">
        <f t="shared" si="22"/>
        <v>0</v>
      </c>
      <c r="CK8" s="55" t="str">
        <f>LOOKUP(CJ8,{0,1,2,3,4,5,6,7,8,9,10,11,12,13,14,15,16,17,18,19,20,21,22,23,24,25},{"0","50","48","46","44","42","40","38","36","34","32","30","28","26","24","22","20","18","16","14","12","10","8","6","4","2"})</f>
        <v>0</v>
      </c>
      <c r="CL8" s="53">
        <f t="shared" ref="CL8:CL18" si="26">SUM(CG8+CK8)</f>
        <v>0</v>
      </c>
      <c r="CM8" s="57"/>
      <c r="CN8" s="58"/>
      <c r="CO8" s="47"/>
      <c r="CP8" s="47"/>
      <c r="CQ8" s="47"/>
      <c r="CR8" s="58"/>
      <c r="CS8" s="59">
        <f t="shared" si="23"/>
        <v>0</v>
      </c>
      <c r="CT8" s="59" t="str">
        <f>LOOKUP(CS8,{0,1,2,3,4,5,6,7,8,9,10,11,12,13,14,15,16,17,18,19,20,21,22,23,24,25},{"0","50","48","46","44","42","40","38","36","34","32","30","28","26","24","22","20","18","16","14","12","10","8","6","4","2"})</f>
        <v>0</v>
      </c>
      <c r="CU8" s="47">
        <f t="shared" ref="CU8:CU18" si="27">SUM(CP8+CT8)</f>
        <v>0</v>
      </c>
      <c r="CV8" s="65"/>
      <c r="CW8" s="66"/>
      <c r="CX8" s="67"/>
      <c r="CY8" s="67"/>
      <c r="CZ8" s="67"/>
      <c r="DA8" s="66"/>
      <c r="DB8" s="68">
        <f t="shared" si="24"/>
        <v>0</v>
      </c>
      <c r="DC8" s="68" t="str">
        <f>LOOKUP(DB8,{0,1,2,3,4,5,6,7,8,9,10,11,12,13,14,15,16,17,18,19,20,21,22,23,24,25},{"0","50","48","46","44","42","40","38","36","34","32","30","28","26","24","22","20","18","16","14","12","10","8","6","4","2"})</f>
        <v>0</v>
      </c>
      <c r="DD8" s="67">
        <f t="shared" ref="DD8:DD18" si="28">SUM(CY8+DC8)</f>
        <v>0</v>
      </c>
      <c r="DE8" s="69"/>
      <c r="DF8" s="62"/>
      <c r="DG8" s="61"/>
      <c r="DH8" s="61"/>
      <c r="DI8" s="61"/>
      <c r="DJ8" s="62"/>
      <c r="DK8" s="70">
        <f t="shared" si="25"/>
        <v>0</v>
      </c>
      <c r="DL8" s="70" t="str">
        <f>LOOKUP(DK8,{0,1,2,3,4,5,6,7,8,9,10,11,12,13,14,15,16,17,18,19,20,21,22,23,24,25},{"0","50","48","46","44","42","40","38","36","34","32","30","28","26","24","22","20","18","16","14","12","10","8","6","4","2"})</f>
        <v>0</v>
      </c>
      <c r="DM8" s="61">
        <f t="shared" ref="DM8:DM18" si="29">SUM(DH8+DL8)</f>
        <v>0</v>
      </c>
    </row>
    <row r="9" spans="1:117" s="46" customFormat="1" ht="30" customHeight="1" x14ac:dyDescent="0.25">
      <c r="A9" s="177"/>
      <c r="B9" s="47">
        <v>7</v>
      </c>
      <c r="C9" s="170" t="s">
        <v>52</v>
      </c>
      <c r="D9" s="171" t="s">
        <v>53</v>
      </c>
      <c r="E9" s="170" t="s">
        <v>54</v>
      </c>
      <c r="F9" s="171" t="s">
        <v>55</v>
      </c>
      <c r="G9" s="210">
        <f t="shared" si="0"/>
        <v>0</v>
      </c>
      <c r="H9" s="211">
        <f t="shared" si="0"/>
        <v>0</v>
      </c>
      <c r="I9" s="210">
        <f>SUM(S9,AB9,AK9,AT9,BC9,BL9,BU9,CC9,CL9:CL9,CU9,DD9,DM9)</f>
        <v>0</v>
      </c>
      <c r="J9" s="212">
        <f t="shared" si="13"/>
        <v>0</v>
      </c>
      <c r="K9" s="190"/>
      <c r="L9" s="51"/>
      <c r="M9" s="52"/>
      <c r="N9" s="53"/>
      <c r="O9" s="53"/>
      <c r="P9" s="52"/>
      <c r="Q9" s="55">
        <f t="shared" si="14"/>
        <v>0</v>
      </c>
      <c r="R9" s="55" t="str">
        <f>LOOKUP(Q9,{0,1,2,3,4,5,6,7,8,9,10,11,12,13,14,15,16,17,18,19,20,21,22,23,24,25},{"0","50","48","46","44","42","40","38","36","34","32","30","28","26","24","22","20","18","16","14","12","10","8","6","4","2"})</f>
        <v>0</v>
      </c>
      <c r="S9" s="56">
        <f t="shared" si="1"/>
        <v>0</v>
      </c>
      <c r="T9" s="57"/>
      <c r="U9" s="75"/>
      <c r="V9" s="47"/>
      <c r="W9" s="47"/>
      <c r="X9" s="47"/>
      <c r="Y9" s="75"/>
      <c r="Z9" s="59">
        <f t="shared" si="15"/>
        <v>0</v>
      </c>
      <c r="AA9" s="59" t="str">
        <f>LOOKUP(Z9,{0,1,2,3,4,5,6,7,8,9,10,11,12,13,14,15,16,17,18,19,20,21,22,23,24,25},{"0","50","48","46","44","42","40","38","36","34","32","30","28","26","24","22","20","18","16","14","12","10","8","6","4","2"})</f>
        <v>0</v>
      </c>
      <c r="AB9" s="60">
        <f t="shared" si="2"/>
        <v>0</v>
      </c>
      <c r="AC9" s="50"/>
      <c r="AD9" s="52"/>
      <c r="AE9" s="53"/>
      <c r="AF9" s="53"/>
      <c r="AG9" s="53"/>
      <c r="AH9" s="52"/>
      <c r="AI9" s="55">
        <f t="shared" si="16"/>
        <v>0</v>
      </c>
      <c r="AJ9" s="55" t="str">
        <f>LOOKUP(AI9,{0,1,2,3,4,5,6,7,8,9,10,11,12,13,14,15,16,17,18,19,20,21,22,23,24,25},{"0","50","48","46","44","42","40","38","36","34","32","30","28","26","24","22","20","18","16","14","12","10","8","6","4","2"})</f>
        <v>0</v>
      </c>
      <c r="AK9" s="56">
        <f t="shared" si="3"/>
        <v>0</v>
      </c>
      <c r="AL9" s="57"/>
      <c r="AM9" s="75"/>
      <c r="AN9" s="61"/>
      <c r="AO9" s="47"/>
      <c r="AP9" s="47"/>
      <c r="AQ9" s="75"/>
      <c r="AR9" s="59">
        <f t="shared" si="17"/>
        <v>0</v>
      </c>
      <c r="AS9" s="59" t="str">
        <f>LOOKUP(AR9,{0,1,2,3,4,5,6,7,8,9,10,11,12,13,14,15,16,17,18,19,20,21,22,23,24,25},{"0","50","48","46","44","42","40","38","36","34","32","30","28","26","24","22","20","18","16","14","12","10","8","6","4","2"})</f>
        <v>0</v>
      </c>
      <c r="AT9" s="60">
        <f t="shared" si="4"/>
        <v>0</v>
      </c>
      <c r="AU9" s="50"/>
      <c r="AV9" s="52"/>
      <c r="AW9" s="53"/>
      <c r="AX9" s="53"/>
      <c r="AY9" s="53"/>
      <c r="AZ9" s="52"/>
      <c r="BA9" s="55">
        <f t="shared" si="18"/>
        <v>0</v>
      </c>
      <c r="BB9" s="55" t="str">
        <f>LOOKUP(BA9,{0,1,2,3,4,5,6,7,8,9,10,11,12,13,14,15,16,17,18,19,20,21,22,23,24,25},{"0","50","48","46","44","42","40","38","36","34","32","30","28","26","24","22","20","18","16","14","12","10","8","6","4","2"})</f>
        <v>0</v>
      </c>
      <c r="BC9" s="56">
        <f t="shared" si="5"/>
        <v>0</v>
      </c>
      <c r="BD9" s="57"/>
      <c r="BE9" s="77"/>
      <c r="BF9" s="61"/>
      <c r="BG9" s="47"/>
      <c r="BH9" s="47"/>
      <c r="BI9" s="75"/>
      <c r="BJ9" s="59">
        <f t="shared" si="19"/>
        <v>0</v>
      </c>
      <c r="BK9" s="59" t="str">
        <f>LOOKUP(BJ9,{0,1,2,3,4,5,6,7,8,9,10,11,12,13,14,15,16,17,18,19,20,21,22,23,24,25},{"0","50","48","46","44","42","40","38","36","34","32","30","28","26","24","22","20","18","16","14","12","10","8","6","4","2"})</f>
        <v>0</v>
      </c>
      <c r="BL9" s="60">
        <f t="shared" si="6"/>
        <v>0</v>
      </c>
      <c r="BM9" s="50"/>
      <c r="BN9" s="52"/>
      <c r="BO9" s="53"/>
      <c r="BP9" s="53"/>
      <c r="BQ9" s="63"/>
      <c r="BR9" s="52"/>
      <c r="BS9" s="55">
        <f t="shared" si="20"/>
        <v>0</v>
      </c>
      <c r="BT9" s="55" t="str">
        <f>LOOKUP(BS9,{0,1,2,3,4,5,6,7,8,9,10,11,12,13,14,15,16,17,18,19,20,21,22,23,24,25},{"0","50","48","46","44","42","40","38","36","34","32","30","28","26","24","22","20","18","16","14","12","10","8","6","4","2"})</f>
        <v>0</v>
      </c>
      <c r="BU9" s="56">
        <f t="shared" si="7"/>
        <v>0</v>
      </c>
      <c r="BV9" s="57"/>
      <c r="BW9" s="75"/>
      <c r="BX9" s="47"/>
      <c r="BY9" s="47"/>
      <c r="BZ9" s="75"/>
      <c r="CA9" s="59">
        <f t="shared" si="21"/>
        <v>0</v>
      </c>
      <c r="CB9" s="59" t="str">
        <f>LOOKUP(CA9,{0,1,2,3,4,5,6,7,8,9,10,11,12,13,14,15,16,17,18,19,20,21,22,23,24,25},{"0","50","48","46","44","42","40","38","36","34","32","30","28","26","24","22","20","18","16","14","12","10","8","6","4","2"})</f>
        <v>0</v>
      </c>
      <c r="CC9" s="60">
        <f t="shared" si="8"/>
        <v>0</v>
      </c>
      <c r="CD9" s="50"/>
      <c r="CE9" s="51"/>
      <c r="CF9" s="53"/>
      <c r="CG9" s="53"/>
      <c r="CH9" s="53"/>
      <c r="CI9" s="51"/>
      <c r="CJ9" s="55">
        <f t="shared" si="22"/>
        <v>0</v>
      </c>
      <c r="CK9" s="55" t="str">
        <f>LOOKUP(CJ9,{0,1,2,3,4,5,6,7,8,9,10,11,12,13,14,15,16,17,18,19,20,21,22,23,24,25},{"0","50","48","46","44","42","40","38","36","34","32","30","28","26","24","22","20","18","16","14","12","10","8","6","4","2"})</f>
        <v>0</v>
      </c>
      <c r="CL9" s="53">
        <f t="shared" si="26"/>
        <v>0</v>
      </c>
      <c r="CM9" s="57"/>
      <c r="CN9" s="58"/>
      <c r="CO9" s="47"/>
      <c r="CP9" s="47"/>
      <c r="CQ9" s="47"/>
      <c r="CR9" s="58"/>
      <c r="CS9" s="59">
        <f t="shared" si="23"/>
        <v>0</v>
      </c>
      <c r="CT9" s="59" t="str">
        <f>LOOKUP(CS9,{0,1,2,3,4,5,6,7,8,9,10,11,12,13,14,15,16,17,18,19,20,21,22,23,24,25},{"0","50","48","46","44","42","40","38","36","34","32","30","28","26","24","22","20","18","16","14","12","10","8","6","4","2"})</f>
        <v>0</v>
      </c>
      <c r="CU9" s="47">
        <f t="shared" si="27"/>
        <v>0</v>
      </c>
      <c r="CV9" s="65"/>
      <c r="CW9" s="66"/>
      <c r="CX9" s="67"/>
      <c r="CY9" s="67"/>
      <c r="CZ9" s="67"/>
      <c r="DA9" s="66"/>
      <c r="DB9" s="68">
        <f t="shared" si="24"/>
        <v>0</v>
      </c>
      <c r="DC9" s="68" t="str">
        <f>LOOKUP(DB9,{0,1,2,3,4,5,6,7,8,9,10,11,12,13,14,15,16,17,18,19,20,21,22,23,24,25},{"0","50","48","46","44","42","40","38","36","34","32","30","28","26","24","22","20","18","16","14","12","10","8","6","4","2"})</f>
        <v>0</v>
      </c>
      <c r="DD9" s="67">
        <f t="shared" si="28"/>
        <v>0</v>
      </c>
      <c r="DE9" s="69"/>
      <c r="DF9" s="62"/>
      <c r="DG9" s="61"/>
      <c r="DH9" s="61"/>
      <c r="DI9" s="61"/>
      <c r="DJ9" s="62"/>
      <c r="DK9" s="70">
        <f t="shared" si="25"/>
        <v>0</v>
      </c>
      <c r="DL9" s="70" t="str">
        <f>LOOKUP(DK9,{0,1,2,3,4,5,6,7,8,9,10,11,12,13,14,15,16,17,18,19,20,21,22,23,24,25},{"0","50","48","46","44","42","40","38","36","34","32","30","28","26","24","22","20","18","16","14","12","10","8","6","4","2"})</f>
        <v>0</v>
      </c>
      <c r="DM9" s="61">
        <f t="shared" si="29"/>
        <v>0</v>
      </c>
    </row>
    <row r="10" spans="1:117" s="46" customFormat="1" ht="28.15" customHeight="1" x14ac:dyDescent="0.25">
      <c r="A10" s="177"/>
      <c r="B10" s="47">
        <v>8</v>
      </c>
      <c r="C10" s="170" t="s">
        <v>56</v>
      </c>
      <c r="D10" s="171" t="s">
        <v>57</v>
      </c>
      <c r="E10" s="170" t="s">
        <v>58</v>
      </c>
      <c r="F10" s="170" t="s">
        <v>57</v>
      </c>
      <c r="G10" s="210">
        <f t="shared" si="0"/>
        <v>0</v>
      </c>
      <c r="H10" s="211">
        <f t="shared" si="0"/>
        <v>0</v>
      </c>
      <c r="I10" s="210">
        <f>SUM(S10,AB10,AK10,AT10,BC10,BL10,BU10,CC10,CL10,CU10,DD10,DM10)</f>
        <v>0</v>
      </c>
      <c r="J10" s="212">
        <f t="shared" si="13"/>
        <v>0</v>
      </c>
      <c r="K10" s="189"/>
      <c r="L10" s="51"/>
      <c r="M10" s="52"/>
      <c r="N10" s="53"/>
      <c r="O10" s="53"/>
      <c r="P10" s="52"/>
      <c r="Q10" s="55">
        <f t="shared" si="14"/>
        <v>0</v>
      </c>
      <c r="R10" s="55" t="str">
        <f>LOOKUP(Q10,{0,1,2,3,4,5,6,7,8,9,10,11,12,13,14,15,16,17,18,19,20,21,22,23,24,25},{"0","50","48","46","44","42","40","38","36","34","32","30","28","26","24","22","20","18","16","14","12","10","8","6","4","2"})</f>
        <v>0</v>
      </c>
      <c r="S10" s="56">
        <f t="shared" si="1"/>
        <v>0</v>
      </c>
      <c r="T10" s="57"/>
      <c r="U10" s="75"/>
      <c r="V10" s="47"/>
      <c r="W10" s="47"/>
      <c r="X10" s="47"/>
      <c r="Y10" s="75"/>
      <c r="Z10" s="59">
        <f t="shared" si="15"/>
        <v>0</v>
      </c>
      <c r="AA10" s="59" t="str">
        <f>LOOKUP(Z10,{0,1,2,3,4,5,6,7,8,9,10,11,12,13,14,15,16,17,18,19,20,21,22,23,24,25},{"0","50","48","46","44","42","40","38","36","34","32","30","28","26","24","22","20","18","16","14","12","10","8","6","4","2"})</f>
        <v>0</v>
      </c>
      <c r="AB10" s="60">
        <f t="shared" si="2"/>
        <v>0</v>
      </c>
      <c r="AC10" s="50"/>
      <c r="AD10" s="52"/>
      <c r="AE10" s="53"/>
      <c r="AF10" s="53"/>
      <c r="AG10" s="53"/>
      <c r="AH10" s="52"/>
      <c r="AI10" s="55">
        <f t="shared" si="16"/>
        <v>0</v>
      </c>
      <c r="AJ10" s="55" t="str">
        <f>LOOKUP(AI10,{0,1,2,3,4,5,6,7,8,9,10,11,12,13,14,15,16,17,18,19,20,21,22,23,24,25},{"0","50","48","46","44","42","40","38","36","34","32","30","28","26","24","22","20","18","16","14","12","10","8","6","4","2"})</f>
        <v>0</v>
      </c>
      <c r="AK10" s="56">
        <f t="shared" si="3"/>
        <v>0</v>
      </c>
      <c r="AL10" s="57"/>
      <c r="AM10" s="75"/>
      <c r="AN10" s="61"/>
      <c r="AO10" s="47"/>
      <c r="AP10" s="47"/>
      <c r="AQ10" s="75"/>
      <c r="AR10" s="59">
        <f t="shared" si="17"/>
        <v>0</v>
      </c>
      <c r="AS10" s="59" t="str">
        <f>LOOKUP(AR10,{0,1,2,3,4,5,6,7,8,9,10,11,12,13,14,15,16,17,18,19,20,21,22,23,24,25},{"0","50","48","46","44","42","40","38","36","34","32","30","28","26","24","22","20","18","16","14","12","10","8","6","4","2"})</f>
        <v>0</v>
      </c>
      <c r="AT10" s="60">
        <f t="shared" si="4"/>
        <v>0</v>
      </c>
      <c r="AU10" s="50"/>
      <c r="AV10" s="52"/>
      <c r="AW10" s="53"/>
      <c r="AX10" s="53"/>
      <c r="AY10" s="53"/>
      <c r="AZ10" s="52"/>
      <c r="BA10" s="55">
        <f t="shared" si="18"/>
        <v>0</v>
      </c>
      <c r="BB10" s="55" t="str">
        <f>LOOKUP(BA10,{0,1,2,3,4,5,6,7,8,9,10,11,12,13,14,15,16,17,18,19,20,21,22,23,24,25},{"0","50","48","46","44","42","40","38","36","34","32","30","28","26","24","22","20","18","16","14","12","10","8","6","4","2"})</f>
        <v>0</v>
      </c>
      <c r="BC10" s="56">
        <f t="shared" si="5"/>
        <v>0</v>
      </c>
      <c r="BD10" s="57"/>
      <c r="BE10" s="77"/>
      <c r="BF10" s="61"/>
      <c r="BG10" s="47"/>
      <c r="BH10" s="47"/>
      <c r="BI10" s="75"/>
      <c r="BJ10" s="59">
        <f t="shared" si="19"/>
        <v>0</v>
      </c>
      <c r="BK10" s="59" t="str">
        <f>LOOKUP(BJ10,{0,1,2,3,4,5,6,7,8,9,10,11,12,13,14,15,16,17,18,19,20,21,22,23,24,25},{"0","50","48","46","44","42","40","38","36","34","32","30","28","26","24","22","20","18","16","14","12","10","8","6","4","2"})</f>
        <v>0</v>
      </c>
      <c r="BL10" s="60">
        <f t="shared" si="6"/>
        <v>0</v>
      </c>
      <c r="BM10" s="50"/>
      <c r="BN10" s="52"/>
      <c r="BO10" s="53"/>
      <c r="BP10" s="53"/>
      <c r="BQ10" s="63"/>
      <c r="BR10" s="52"/>
      <c r="BS10" s="55">
        <f t="shared" si="20"/>
        <v>0</v>
      </c>
      <c r="BT10" s="55" t="str">
        <f>LOOKUP(BS10,{0,1,2,3,4,5,6,7,8,9,10,11,12,13,14,15,16,17,18,19,20,21,22,23,24,25},{"0","50","48","46","44","42","40","38","36","34","32","30","28","26","24","22","20","18","16","14","12","10","8","6","4","2"})</f>
        <v>0</v>
      </c>
      <c r="BU10" s="56">
        <f t="shared" si="7"/>
        <v>0</v>
      </c>
      <c r="BV10" s="57"/>
      <c r="BW10" s="75"/>
      <c r="BX10" s="47"/>
      <c r="BY10" s="47"/>
      <c r="BZ10" s="75"/>
      <c r="CA10" s="59">
        <f t="shared" si="21"/>
        <v>0</v>
      </c>
      <c r="CB10" s="59" t="str">
        <f>LOOKUP(CA10,{0,1,2,3,4,5,6,7,8,9,10,11,12,13,14,15,16,17,18,19,20,21,22,23,24,25},{"0","50","48","46","44","42","40","38","36","34","32","30","28","26","24","22","20","18","16","14","12","10","8","6","4","2"})</f>
        <v>0</v>
      </c>
      <c r="CC10" s="60">
        <f t="shared" si="8"/>
        <v>0</v>
      </c>
      <c r="CD10" s="50"/>
      <c r="CE10" s="51"/>
      <c r="CF10" s="53"/>
      <c r="CG10" s="53"/>
      <c r="CH10" s="53"/>
      <c r="CI10" s="51"/>
      <c r="CJ10" s="55">
        <f t="shared" si="22"/>
        <v>0</v>
      </c>
      <c r="CK10" s="55" t="str">
        <f>LOOKUP(CJ10,{0,1,2,3,4,5,6,7,8,9,10,11,12,13,14,15,16,17,18,19,20,21,22,23,24,25},{"0","50","48","46","44","42","40","38","36","34","32","30","28","26","24","22","20","18","16","14","12","10","8","6","4","2"})</f>
        <v>0</v>
      </c>
      <c r="CL10" s="53">
        <f t="shared" si="26"/>
        <v>0</v>
      </c>
      <c r="CM10" s="57"/>
      <c r="CN10" s="58"/>
      <c r="CO10" s="47"/>
      <c r="CP10" s="47"/>
      <c r="CQ10" s="47"/>
      <c r="CR10" s="58"/>
      <c r="CS10" s="59">
        <f t="shared" si="23"/>
        <v>0</v>
      </c>
      <c r="CT10" s="59" t="str">
        <f>LOOKUP(CS10,{0,1,2,3,4,5,6,7,8,9,10,11,12,13,14,15,16,17,18,19,20,21,22,23,24,25},{"0","50","48","46","44","42","40","38","36","34","32","30","28","26","24","22","20","18","16","14","12","10","8","6","4","2"})</f>
        <v>0</v>
      </c>
      <c r="CU10" s="47">
        <f t="shared" si="27"/>
        <v>0</v>
      </c>
      <c r="CV10" s="65"/>
      <c r="CW10" s="66"/>
      <c r="CX10" s="67"/>
      <c r="CY10" s="67"/>
      <c r="CZ10" s="67"/>
      <c r="DA10" s="66"/>
      <c r="DB10" s="68">
        <f t="shared" si="24"/>
        <v>0</v>
      </c>
      <c r="DC10" s="68" t="str">
        <f>LOOKUP(DB10,{0,1,2,3,4,5,6,7,8,9,10,11,12,13,14,15,16,17,18,19,20,21,22,23,24,25},{"0","50","48","46","44","42","40","38","36","34","32","30","28","26","24","22","20","18","16","14","12","10","8","6","4","2"})</f>
        <v>0</v>
      </c>
      <c r="DD10" s="67">
        <f t="shared" si="28"/>
        <v>0</v>
      </c>
      <c r="DE10" s="69"/>
      <c r="DF10" s="62"/>
      <c r="DG10" s="61"/>
      <c r="DH10" s="61"/>
      <c r="DI10" s="61"/>
      <c r="DJ10" s="62"/>
      <c r="DK10" s="70">
        <f t="shared" si="25"/>
        <v>0</v>
      </c>
      <c r="DL10" s="70" t="str">
        <f>LOOKUP(DK10,{0,1,2,3,4,5,6,7,8,9,10,11,12,13,14,15,16,17,18,19,20,21,22,23,24,25},{"0","50","48","46","44","42","40","38","36","34","32","30","28","26","24","22","20","18","16","14","12","10","8","6","4","2"})</f>
        <v>0</v>
      </c>
      <c r="DM10" s="61">
        <f t="shared" si="29"/>
        <v>0</v>
      </c>
    </row>
    <row r="11" spans="1:117" s="46" customFormat="1" ht="35.1" customHeight="1" x14ac:dyDescent="0.25">
      <c r="A11" s="178"/>
      <c r="B11" s="47">
        <v>9</v>
      </c>
      <c r="C11" s="170" t="s">
        <v>59</v>
      </c>
      <c r="D11" s="171" t="s">
        <v>60</v>
      </c>
      <c r="E11" s="170" t="s">
        <v>113</v>
      </c>
      <c r="F11" s="170" t="s">
        <v>114</v>
      </c>
      <c r="G11" s="210">
        <f>SUM(O11,X11,AG11,AP11,AY11,BH11,BQ11,BY11,CH11)</f>
        <v>0</v>
      </c>
      <c r="H11" s="211">
        <f t="shared" si="0"/>
        <v>0</v>
      </c>
      <c r="I11" s="210">
        <f t="shared" ref="I11:I19" si="30">SUM(S11,AB11,AK11,AT11,BC11,BL11,BU11,CC11,CL11,CU11,DD11,DM11)</f>
        <v>0</v>
      </c>
      <c r="J11" s="212">
        <f t="shared" si="13"/>
        <v>0</v>
      </c>
      <c r="K11" s="189"/>
      <c r="L11" s="51"/>
      <c r="M11" s="52"/>
      <c r="N11" s="53"/>
      <c r="O11" s="53"/>
      <c r="P11" s="52"/>
      <c r="Q11" s="55">
        <f t="shared" si="14"/>
        <v>0</v>
      </c>
      <c r="R11" s="55" t="str">
        <f>LOOKUP(Q11,{0,1,2,3,4,5,6,7,8,9,10,11,12,13,14,15,16,17,18,19,20,21,22,23,24,25},{"0","50","48","46","44","42","40","38","36","34","32","30","28","26","24","22","20","18","16","14","12","10","8","6","4","2"})</f>
        <v>0</v>
      </c>
      <c r="S11" s="56">
        <f t="shared" ref="S11:S18" si="31">SUM(N11+R11)</f>
        <v>0</v>
      </c>
      <c r="T11" s="57"/>
      <c r="U11" s="75"/>
      <c r="V11" s="47"/>
      <c r="W11" s="47"/>
      <c r="X11" s="47"/>
      <c r="Y11" s="75"/>
      <c r="Z11" s="59">
        <f t="shared" si="15"/>
        <v>0</v>
      </c>
      <c r="AA11" s="59" t="str">
        <f>LOOKUP(Z11,{0,1,2,3,4,5,6,7,8,9,10,11,12,13,14,15,16,17,18,19,20,21,22,23,24,25},{"0","50","48","46","44","42","40","38","36","34","32","30","28","26","24","22","20","18","16","14","12","10","8","6","4","2"})</f>
        <v>0</v>
      </c>
      <c r="AB11" s="60">
        <f t="shared" ref="AB11:AB18" si="32">SUM(W11+AA11)</f>
        <v>0</v>
      </c>
      <c r="AC11" s="50"/>
      <c r="AD11" s="52"/>
      <c r="AE11" s="53"/>
      <c r="AF11" s="53"/>
      <c r="AG11" s="53"/>
      <c r="AH11" s="52"/>
      <c r="AI11" s="55">
        <f t="shared" si="16"/>
        <v>0</v>
      </c>
      <c r="AJ11" s="55" t="str">
        <f>LOOKUP(AI11,{0,1,2,3,4,5,6,7,8,9,10,11,12,13,14,15,16,17,18,19,20,21,22,23,24,25},{"0","50","48","46","44","42","40","38","36","34","32","30","28","26","24","22","20","18","16","14","12","10","8","6","4","2"})</f>
        <v>0</v>
      </c>
      <c r="AK11" s="56">
        <f t="shared" ref="AK11:AK18" si="33">SUM(AF11+AJ11)</f>
        <v>0</v>
      </c>
      <c r="AL11" s="57"/>
      <c r="AM11" s="75"/>
      <c r="AN11" s="61"/>
      <c r="AO11" s="47"/>
      <c r="AP11" s="47"/>
      <c r="AQ11" s="75"/>
      <c r="AR11" s="59">
        <f t="shared" si="17"/>
        <v>0</v>
      </c>
      <c r="AS11" s="59" t="str">
        <f>LOOKUP(AR11,{0,1,2,3,4,5,6,7,8,9,10,11,12,13,14,15,16,17,18,19,20,21,22,23,24,25},{"0","50","48","46","44","42","40","38","36","34","32","30","28","26","24","22","20","18","16","14","12","10","8","6","4","2"})</f>
        <v>0</v>
      </c>
      <c r="AT11" s="60">
        <f t="shared" ref="AT11:AT18" si="34">SUM(AO11+AS11)</f>
        <v>0</v>
      </c>
      <c r="AU11" s="50"/>
      <c r="AV11" s="52"/>
      <c r="AW11" s="53"/>
      <c r="AX11" s="53"/>
      <c r="AY11" s="53"/>
      <c r="AZ11" s="52"/>
      <c r="BA11" s="55">
        <f t="shared" si="18"/>
        <v>0</v>
      </c>
      <c r="BB11" s="55" t="str">
        <f>LOOKUP(BA11,{0,1,2,3,4,5,6,7,8,9,10,11,12,13,14,15,16,17,18,19,20,21,22,23,24,25},{"0","50","48","46","44","42","40","38","36","34","32","30","28","26","24","22","20","18","16","14","12","10","8","6","4","2"})</f>
        <v>0</v>
      </c>
      <c r="BC11" s="56">
        <f t="shared" ref="BC11:BC18" si="35">SUM(AX11+BB11)</f>
        <v>0</v>
      </c>
      <c r="BD11" s="57"/>
      <c r="BE11" s="77"/>
      <c r="BF11" s="61"/>
      <c r="BG11" s="47"/>
      <c r="BH11" s="47"/>
      <c r="BI11" s="75"/>
      <c r="BJ11" s="59">
        <f t="shared" si="19"/>
        <v>0</v>
      </c>
      <c r="BK11" s="59" t="str">
        <f>LOOKUP(BJ11,{0,1,2,3,4,5,6,7,8,9,10,11,12,13,14,15,16,17,18,19,20,21,22,23,24,25},{"0","50","48","46","44","42","40","38","36","34","32","30","28","26","24","22","20","18","16","14","12","10","8","6","4","2"})</f>
        <v>0</v>
      </c>
      <c r="BL11" s="60">
        <f t="shared" ref="BL11:BL18" si="36">SUM(BG11+BK11)</f>
        <v>0</v>
      </c>
      <c r="BM11" s="50"/>
      <c r="BN11" s="52"/>
      <c r="BO11" s="53"/>
      <c r="BP11" s="53"/>
      <c r="BQ11" s="63"/>
      <c r="BR11" s="52"/>
      <c r="BS11" s="55">
        <f t="shared" si="20"/>
        <v>0</v>
      </c>
      <c r="BT11" s="55" t="str">
        <f>LOOKUP(BS11,{0,1,2,3,4,5,6,7,8,9,10,11,12,13,14,15,16,17,18,19,20,21,22,23,24,25},{"0","50","48","46","44","42","40","38","36","34","32","30","28","26","24","22","20","18","16","14","12","10","8","6","4","2"})</f>
        <v>0</v>
      </c>
      <c r="BU11" s="56">
        <f t="shared" ref="BU11:BU18" si="37">SUM(BO11+BT11)</f>
        <v>0</v>
      </c>
      <c r="BV11" s="57"/>
      <c r="BW11" s="75"/>
      <c r="BX11" s="47"/>
      <c r="BY11" s="47"/>
      <c r="BZ11" s="75"/>
      <c r="CA11" s="59">
        <f t="shared" si="21"/>
        <v>0</v>
      </c>
      <c r="CB11" s="59" t="str">
        <f>LOOKUP(CA11,{0,1,2,3,4,5,6,7,8,9,10,11,12,13,14,15,16,17,18,19,20,21,22,23,24,25},{"0","50","48","46","44","42","40","38","36","34","32","30","28","26","24","22","20","18","16","14","12","10","8","6","4","2"})</f>
        <v>0</v>
      </c>
      <c r="CC11" s="60">
        <f t="shared" ref="CC11:CC18" si="38">SUM(BX11+CB11)</f>
        <v>0</v>
      </c>
      <c r="CD11" s="50"/>
      <c r="CE11" s="51"/>
      <c r="CF11" s="53"/>
      <c r="CG11" s="53"/>
      <c r="CH11" s="53"/>
      <c r="CI11" s="51"/>
      <c r="CJ11" s="55">
        <f t="shared" si="22"/>
        <v>0</v>
      </c>
      <c r="CK11" s="55" t="str">
        <f>LOOKUP(CJ11,{0,1,2,3,4,5,6,7,8,9,10,11,12,13,14,15,16,17,18,19,20,21,22,23,24,25},{"0","50","48","46","44","42","40","38","36","34","32","30","28","26","24","22","20","18","16","14","12","10","8","6","4","2"})</f>
        <v>0</v>
      </c>
      <c r="CL11" s="53">
        <f t="shared" si="26"/>
        <v>0</v>
      </c>
      <c r="CM11" s="57"/>
      <c r="CN11" s="58"/>
      <c r="CO11" s="47"/>
      <c r="CP11" s="47"/>
      <c r="CQ11" s="47"/>
      <c r="CR11" s="58"/>
      <c r="CS11" s="59">
        <f t="shared" si="23"/>
        <v>0</v>
      </c>
      <c r="CT11" s="59" t="str">
        <f>LOOKUP(CS11,{0,1,2,3,4,5,6,7,8,9,10,11,12,13,14,15,16,17,18,19,20,21,22,23,24,25},{"0","50","48","46","44","42","40","38","36","34","32","30","28","26","24","22","20","18","16","14","12","10","8","6","4","2"})</f>
        <v>0</v>
      </c>
      <c r="CU11" s="47">
        <f t="shared" si="27"/>
        <v>0</v>
      </c>
      <c r="CV11" s="65"/>
      <c r="CW11" s="66"/>
      <c r="CX11" s="67"/>
      <c r="CY11" s="67"/>
      <c r="CZ11" s="67"/>
      <c r="DA11" s="66"/>
      <c r="DB11" s="68">
        <f t="shared" si="24"/>
        <v>0</v>
      </c>
      <c r="DC11" s="68" t="str">
        <f>LOOKUP(DB11,{0,1,2,3,4,5,6,7,8,9,10,11,12,13,14,15,16,17,18,19,20,21,22,23,24,25},{"0","50","48","46","44","42","40","38","36","34","32","30","28","26","24","22","20","18","16","14","12","10","8","6","4","2"})</f>
        <v>0</v>
      </c>
      <c r="DD11" s="67">
        <f t="shared" si="28"/>
        <v>0</v>
      </c>
      <c r="DE11" s="69"/>
      <c r="DF11" s="62"/>
      <c r="DG11" s="61"/>
      <c r="DH11" s="61"/>
      <c r="DI11" s="61"/>
      <c r="DJ11" s="62"/>
      <c r="DK11" s="70">
        <f t="shared" si="25"/>
        <v>0</v>
      </c>
      <c r="DL11" s="70" t="str">
        <f>LOOKUP(DK11,{0,1,2,3,4,5,6,7,8,9,10,11,12,13,14,15,16,17,18,19,20,21,22,23,24,25},{"0","50","48","46","44","42","40","38","36","34","32","30","28","26","24","22","20","18","16","14","12","10","8","6","4","2"})</f>
        <v>0</v>
      </c>
      <c r="DM11" s="61">
        <f t="shared" si="29"/>
        <v>0</v>
      </c>
    </row>
    <row r="12" spans="1:117" s="46" customFormat="1" ht="35.1" customHeight="1" x14ac:dyDescent="0.25">
      <c r="A12" s="177"/>
      <c r="B12" s="47">
        <v>10</v>
      </c>
      <c r="C12" s="170" t="s">
        <v>42</v>
      </c>
      <c r="D12" s="171" t="s">
        <v>61</v>
      </c>
      <c r="E12" s="170" t="s">
        <v>62</v>
      </c>
      <c r="F12" s="170" t="s">
        <v>63</v>
      </c>
      <c r="G12" s="210">
        <f t="shared" si="0"/>
        <v>0</v>
      </c>
      <c r="H12" s="211">
        <f t="shared" si="0"/>
        <v>0</v>
      </c>
      <c r="I12" s="210">
        <f>SUM(S12,AB12,AK12,AT12,BC12,BL12,BU12,CC12,CL12,CU12,DD12,DM12)</f>
        <v>0</v>
      </c>
      <c r="J12" s="212">
        <f t="shared" si="13"/>
        <v>0</v>
      </c>
      <c r="K12" s="189"/>
      <c r="L12" s="51"/>
      <c r="M12" s="52"/>
      <c r="N12" s="53"/>
      <c r="O12" s="53"/>
      <c r="P12" s="52"/>
      <c r="Q12" s="55">
        <f t="shared" si="14"/>
        <v>0</v>
      </c>
      <c r="R12" s="55" t="str">
        <f>LOOKUP(Q12,{0,1,2,3,4,5,6,7,8,9,10,11,12,13,14,15,16,17,18,19,20,21,22,23,24,25},{"0","50","48","46","44","42","40","38","36","34","32","30","28","26","24","22","20","18","16","14","12","10","8","6","4","2"})</f>
        <v>0</v>
      </c>
      <c r="S12" s="56">
        <f t="shared" si="31"/>
        <v>0</v>
      </c>
      <c r="T12" s="57"/>
      <c r="U12" s="75"/>
      <c r="V12" s="47"/>
      <c r="W12" s="47"/>
      <c r="X12" s="47"/>
      <c r="Y12" s="75"/>
      <c r="Z12" s="59">
        <f t="shared" si="15"/>
        <v>0</v>
      </c>
      <c r="AA12" s="59" t="str">
        <f>LOOKUP(Z12,{0,1,2,3,4,5,6,7,8,9,10,11,12,13,14,15,16,17,18,19,20,21,22,23,24,25},{"0","50","48","46","44","42","40","38","36","34","32","30","28","26","24","22","20","18","16","14","12","10","8","6","4","2"})</f>
        <v>0</v>
      </c>
      <c r="AB12" s="60">
        <f t="shared" si="32"/>
        <v>0</v>
      </c>
      <c r="AC12" s="50"/>
      <c r="AD12" s="52"/>
      <c r="AE12" s="53"/>
      <c r="AF12" s="53"/>
      <c r="AG12" s="53"/>
      <c r="AH12" s="52"/>
      <c r="AI12" s="55">
        <f t="shared" si="16"/>
        <v>0</v>
      </c>
      <c r="AJ12" s="55" t="str">
        <f>LOOKUP(AI12,{0,1,2,3,4,5,6,7,8,9,10,11,12,13,14,15,16,17,18,19,20,21,22,23,24,25},{"0","50","48","46","44","42","40","38","36","34","32","30","28","26","24","22","20","18","16","14","12","10","8","6","4","2"})</f>
        <v>0</v>
      </c>
      <c r="AK12" s="56">
        <f t="shared" si="33"/>
        <v>0</v>
      </c>
      <c r="AL12" s="57"/>
      <c r="AM12" s="75"/>
      <c r="AN12" s="61"/>
      <c r="AO12" s="47"/>
      <c r="AP12" s="47"/>
      <c r="AQ12" s="75"/>
      <c r="AR12" s="59">
        <f t="shared" si="17"/>
        <v>0</v>
      </c>
      <c r="AS12" s="59" t="str">
        <f>LOOKUP(AR12,{0,1,2,3,4,5,6,7,8,9,10,11,12,13,14,15,16,17,18,19,20,21,22,23,24,25},{"0","50","48","46","44","42","40","38","36","34","32","30","28","26","24","22","20","18","16","14","12","10","8","6","4","2"})</f>
        <v>0</v>
      </c>
      <c r="AT12" s="60">
        <f t="shared" si="34"/>
        <v>0</v>
      </c>
      <c r="AU12" s="50"/>
      <c r="AV12" s="52"/>
      <c r="AW12" s="53"/>
      <c r="AX12" s="53"/>
      <c r="AY12" s="53"/>
      <c r="AZ12" s="52"/>
      <c r="BA12" s="55">
        <f t="shared" si="18"/>
        <v>0</v>
      </c>
      <c r="BB12" s="55" t="str">
        <f>LOOKUP(BA12,{0,1,2,3,4,5,6,7,8,9,10,11,12,13,14,15,16,17,18,19,20,21,22,23,24,25},{"0","50","48","46","44","42","40","38","36","34","32","30","28","26","24","22","20","18","16","14","12","10","8","6","4","2"})</f>
        <v>0</v>
      </c>
      <c r="BC12" s="56">
        <f t="shared" si="35"/>
        <v>0</v>
      </c>
      <c r="BD12" s="57"/>
      <c r="BE12" s="77"/>
      <c r="BF12" s="61"/>
      <c r="BG12" s="47"/>
      <c r="BH12" s="47"/>
      <c r="BI12" s="75"/>
      <c r="BJ12" s="59">
        <f t="shared" si="19"/>
        <v>0</v>
      </c>
      <c r="BK12" s="59" t="str">
        <f>LOOKUP(BJ12,{0,1,2,3,4,5,6,7,8,9,10,11,12,13,14,15,16,17,18,19,20,21,22,23,24,25},{"0","50","48","46","44","42","40","38","36","34","32","30","28","26","24","22","20","18","16","14","12","10","8","6","4","2"})</f>
        <v>0</v>
      </c>
      <c r="BL12" s="60">
        <f t="shared" si="36"/>
        <v>0</v>
      </c>
      <c r="BM12" s="50"/>
      <c r="BN12" s="52"/>
      <c r="BO12" s="53"/>
      <c r="BP12" s="53"/>
      <c r="BQ12" s="63"/>
      <c r="BR12" s="52"/>
      <c r="BS12" s="55">
        <f t="shared" si="20"/>
        <v>0</v>
      </c>
      <c r="BT12" s="55" t="str">
        <f>LOOKUP(BS12,{0,1,2,3,4,5,6,7,8,9,10,11,12,13,14,15,16,17,18,19,20,21,22,23,24,25},{"0","50","48","46","44","42","40","38","36","34","32","30","28","26","24","22","20","18","16","14","12","10","8","6","4","2"})</f>
        <v>0</v>
      </c>
      <c r="BU12" s="56">
        <f t="shared" si="37"/>
        <v>0</v>
      </c>
      <c r="BV12" s="57"/>
      <c r="BW12" s="75"/>
      <c r="BX12" s="47"/>
      <c r="BY12" s="47"/>
      <c r="BZ12" s="75"/>
      <c r="CA12" s="59">
        <f t="shared" si="21"/>
        <v>0</v>
      </c>
      <c r="CB12" s="59" t="str">
        <f>LOOKUP(CA12,{0,1,2,3,4,5,6,7,8,9,10,11,12,13,14,15,16,17,18,19,20,21,22,23,24,25},{"0","50","48","46","44","42","40","38","36","34","32","30","28","26","24","22","20","18","16","14","12","10","8","6","4","2"})</f>
        <v>0</v>
      </c>
      <c r="CC12" s="60">
        <f t="shared" si="38"/>
        <v>0</v>
      </c>
      <c r="CD12" s="50"/>
      <c r="CE12" s="51"/>
      <c r="CF12" s="53"/>
      <c r="CG12" s="53"/>
      <c r="CH12" s="53"/>
      <c r="CI12" s="51"/>
      <c r="CJ12" s="55">
        <f t="shared" si="22"/>
        <v>0</v>
      </c>
      <c r="CK12" s="55" t="str">
        <f>LOOKUP(CJ12,{0,1,2,3,4,5,6,7,8,9,10,11,12,13,14,15,16,17,18,19,20,21,22,23,24,25},{"0","50","48","46","44","42","40","38","36","34","32","30","28","26","24","22","20","18","16","14","12","10","8","6","4","2"})</f>
        <v>0</v>
      </c>
      <c r="CL12" s="53">
        <f t="shared" si="26"/>
        <v>0</v>
      </c>
      <c r="CM12" s="57"/>
      <c r="CN12" s="58"/>
      <c r="CO12" s="47"/>
      <c r="CP12" s="47"/>
      <c r="CQ12" s="47"/>
      <c r="CR12" s="58"/>
      <c r="CS12" s="59">
        <f t="shared" si="23"/>
        <v>0</v>
      </c>
      <c r="CT12" s="59" t="str">
        <f>LOOKUP(CS12,{0,1,2,3,4,5,6,7,8,9,10,11,12,13,14,15,16,17,18,19,20,21,22,23,24,25},{"0","50","48","46","44","42","40","38","36","34","32","30","28","26","24","22","20","18","16","14","12","10","8","6","4","2"})</f>
        <v>0</v>
      </c>
      <c r="CU12" s="47">
        <f t="shared" si="27"/>
        <v>0</v>
      </c>
      <c r="CV12" s="65"/>
      <c r="CW12" s="66"/>
      <c r="CX12" s="67"/>
      <c r="CY12" s="67"/>
      <c r="CZ12" s="67"/>
      <c r="DA12" s="66"/>
      <c r="DB12" s="68">
        <f t="shared" si="24"/>
        <v>0</v>
      </c>
      <c r="DC12" s="68" t="str">
        <f>LOOKUP(DB12,{0,1,2,3,4,5,6,7,8,9,10,11,12,13,14,15,16,17,18,19,20,21,22,23,24,25},{"0","50","48","46","44","42","40","38","36","34","32","30","28","26","24","22","20","18","16","14","12","10","8","6","4","2"})</f>
        <v>0</v>
      </c>
      <c r="DD12" s="67">
        <f t="shared" si="28"/>
        <v>0</v>
      </c>
      <c r="DE12" s="69"/>
      <c r="DF12" s="62"/>
      <c r="DG12" s="61"/>
      <c r="DH12" s="61"/>
      <c r="DI12" s="61"/>
      <c r="DJ12" s="62"/>
      <c r="DK12" s="70">
        <f t="shared" si="25"/>
        <v>0</v>
      </c>
      <c r="DL12" s="70" t="str">
        <f>LOOKUP(DK12,{0,1,2,3,4,5,6,7,8,9,10,11,12,13,14,15,16,17,18,19,20,21,22,23,24,25},{"0","50","48","46","44","42","40","38","36","34","32","30","28","26","24","22","20","18","16","14","12","10","8","6","4","2"})</f>
        <v>0</v>
      </c>
      <c r="DM12" s="61">
        <f t="shared" si="29"/>
        <v>0</v>
      </c>
    </row>
    <row r="13" spans="1:117" s="46" customFormat="1" ht="35.1" customHeight="1" x14ac:dyDescent="0.25">
      <c r="A13" s="177"/>
      <c r="B13" s="47">
        <v>11</v>
      </c>
      <c r="C13" s="170" t="s">
        <v>59</v>
      </c>
      <c r="D13" s="171" t="s">
        <v>64</v>
      </c>
      <c r="E13" s="170" t="s">
        <v>65</v>
      </c>
      <c r="F13" s="170" t="s">
        <v>64</v>
      </c>
      <c r="G13" s="210">
        <f t="shared" si="0"/>
        <v>0</v>
      </c>
      <c r="H13" s="211">
        <f t="shared" si="0"/>
        <v>0</v>
      </c>
      <c r="I13" s="210">
        <f t="shared" si="30"/>
        <v>0</v>
      </c>
      <c r="J13" s="212">
        <f t="shared" si="13"/>
        <v>0</v>
      </c>
      <c r="K13" s="189"/>
      <c r="L13" s="51"/>
      <c r="M13" s="52"/>
      <c r="N13" s="53"/>
      <c r="O13" s="53"/>
      <c r="P13" s="52"/>
      <c r="Q13" s="55">
        <f t="shared" si="14"/>
        <v>0</v>
      </c>
      <c r="R13" s="55" t="str">
        <f>LOOKUP(Q13,{0,1,2,3,4,5,6,7,8,9,10,11,12,13,14,15,16,17,18,19,20,21,22,23,24,25},{"0","50","48","46","44","42","40","38","36","34","32","30","28","26","24","22","20","18","16","14","12","10","8","6","4","2"})</f>
        <v>0</v>
      </c>
      <c r="S13" s="56">
        <f t="shared" si="31"/>
        <v>0</v>
      </c>
      <c r="T13" s="57"/>
      <c r="U13" s="75"/>
      <c r="V13" s="47"/>
      <c r="W13" s="47"/>
      <c r="X13" s="47"/>
      <c r="Y13" s="75"/>
      <c r="Z13" s="59">
        <f t="shared" si="15"/>
        <v>0</v>
      </c>
      <c r="AA13" s="59" t="str">
        <f>LOOKUP(Z13,{0,1,2,3,4,5,6,7,8,9,10,11,12,13,14,15,16,17,18,19,20,21,22,23,24,25},{"0","50","48","46","44","42","40","38","36","34","32","30","28","26","24","22","20","18","16","14","12","10","8","6","4","2"})</f>
        <v>0</v>
      </c>
      <c r="AB13" s="60">
        <f t="shared" si="32"/>
        <v>0</v>
      </c>
      <c r="AC13" s="50"/>
      <c r="AD13" s="52"/>
      <c r="AE13" s="53"/>
      <c r="AF13" s="53"/>
      <c r="AG13" s="53"/>
      <c r="AH13" s="52"/>
      <c r="AI13" s="55">
        <f t="shared" si="16"/>
        <v>0</v>
      </c>
      <c r="AJ13" s="55" t="str">
        <f>LOOKUP(AI13,{0,1,2,3,4,5,6,7,8,9,10,11,12,13,14,15,16,17,18,19,20,21,22,23,24,25},{"0","50","48","46","44","42","40","38","36","34","32","30","28","26","24","22","20","18","16","14","12","10","8","6","4","2"})</f>
        <v>0</v>
      </c>
      <c r="AK13" s="56">
        <f t="shared" si="33"/>
        <v>0</v>
      </c>
      <c r="AL13" s="57"/>
      <c r="AM13" s="75"/>
      <c r="AN13" s="61"/>
      <c r="AO13" s="47"/>
      <c r="AP13" s="47"/>
      <c r="AQ13" s="75"/>
      <c r="AR13" s="59">
        <f t="shared" si="17"/>
        <v>0</v>
      </c>
      <c r="AS13" s="59" t="str">
        <f>LOOKUP(AR13,{0,1,2,3,4,5,6,7,8,9,10,11,12,13,14,15,16,17,18,19,20,21,22,23,24,25},{"0","50","48","46","44","42","40","38","36","34","32","30","28","26","24","22","20","18","16","14","12","10","8","6","4","2"})</f>
        <v>0</v>
      </c>
      <c r="AT13" s="60">
        <f t="shared" si="34"/>
        <v>0</v>
      </c>
      <c r="AU13" s="50"/>
      <c r="AV13" s="52"/>
      <c r="AW13" s="53"/>
      <c r="AX13" s="53"/>
      <c r="AY13" s="53"/>
      <c r="AZ13" s="52"/>
      <c r="BA13" s="55">
        <f t="shared" si="18"/>
        <v>0</v>
      </c>
      <c r="BB13" s="55" t="str">
        <f>LOOKUP(BA13,{0,1,2,3,4,5,6,7,8,9,10,11,12,13,14,15,16,17,18,19,20,21,22,23,24,25},{"0","50","48","46","44","42","40","38","36","34","32","30","28","26","24","22","20","18","16","14","12","10","8","6","4","2"})</f>
        <v>0</v>
      </c>
      <c r="BC13" s="56">
        <f t="shared" si="35"/>
        <v>0</v>
      </c>
      <c r="BD13" s="57"/>
      <c r="BE13" s="77"/>
      <c r="BF13" s="61"/>
      <c r="BG13" s="47"/>
      <c r="BH13" s="47"/>
      <c r="BI13" s="75"/>
      <c r="BJ13" s="59">
        <f t="shared" si="19"/>
        <v>0</v>
      </c>
      <c r="BK13" s="59" t="str">
        <f>LOOKUP(BJ13,{0,1,2,3,4,5,6,7,8,9,10,11,12,13,14,15,16,17,18,19,20,21,22,23,24,25},{"0","50","48","46","44","42","40","38","36","34","32","30","28","26","24","22","20","18","16","14","12","10","8","6","4","2"})</f>
        <v>0</v>
      </c>
      <c r="BL13" s="60">
        <f t="shared" si="36"/>
        <v>0</v>
      </c>
      <c r="BM13" s="50"/>
      <c r="BN13" s="52"/>
      <c r="BO13" s="53"/>
      <c r="BP13" s="53"/>
      <c r="BQ13" s="63"/>
      <c r="BR13" s="52"/>
      <c r="BS13" s="55">
        <f t="shared" si="20"/>
        <v>0</v>
      </c>
      <c r="BT13" s="55" t="str">
        <f>LOOKUP(BS13,{0,1,2,3,4,5,6,7,8,9,10,11,12,13,14,15,16,17,18,19,20,21,22,23,24,25},{"0","50","48","46","44","42","40","38","36","34","32","30","28","26","24","22","20","18","16","14","12","10","8","6","4","2"})</f>
        <v>0</v>
      </c>
      <c r="BU13" s="56">
        <f t="shared" si="37"/>
        <v>0</v>
      </c>
      <c r="BV13" s="57"/>
      <c r="BW13" s="75"/>
      <c r="BX13" s="47"/>
      <c r="BY13" s="47"/>
      <c r="BZ13" s="75"/>
      <c r="CA13" s="59">
        <f t="shared" si="21"/>
        <v>0</v>
      </c>
      <c r="CB13" s="59" t="str">
        <f>LOOKUP(CA13,{0,1,2,3,4,5,6,7,8,9,10,11,12,13,14,15,16,17,18,19,20,21,22,23,24,25},{"0","50","48","46","44","42","40","38","36","34","32","30","28","26","24","22","20","18","16","14","12","10","8","6","4","2"})</f>
        <v>0</v>
      </c>
      <c r="CC13" s="60">
        <f t="shared" si="38"/>
        <v>0</v>
      </c>
      <c r="CD13" s="50"/>
      <c r="CE13" s="51"/>
      <c r="CF13" s="53"/>
      <c r="CG13" s="53"/>
      <c r="CH13" s="53"/>
      <c r="CI13" s="51"/>
      <c r="CJ13" s="55">
        <f t="shared" si="22"/>
        <v>0</v>
      </c>
      <c r="CK13" s="55" t="str">
        <f>LOOKUP(CJ13,{0,1,2,3,4,5,6,7,8,9,10,11,12,13,14,15,16,17,18,19,20,21,22,23,24,25},{"0","50","48","46","44","42","40","38","36","34","32","30","28","26","24","22","20","18","16","14","12","10","8","6","4","2"})</f>
        <v>0</v>
      </c>
      <c r="CL13" s="53">
        <f t="shared" si="26"/>
        <v>0</v>
      </c>
      <c r="CM13" s="57"/>
      <c r="CN13" s="58"/>
      <c r="CO13" s="47"/>
      <c r="CP13" s="47"/>
      <c r="CQ13" s="47"/>
      <c r="CR13" s="58"/>
      <c r="CS13" s="59">
        <f t="shared" si="23"/>
        <v>0</v>
      </c>
      <c r="CT13" s="59" t="str">
        <f>LOOKUP(CS13,{0,1,2,3,4,5,6,7,8,9,10,11,12,13,14,15,16,17,18,19,20,21,22,23,24,25},{"0","50","48","46","44","42","40","38","36","34","32","30","28","26","24","22","20","18","16","14","12","10","8","6","4","2"})</f>
        <v>0</v>
      </c>
      <c r="CU13" s="47">
        <f t="shared" si="27"/>
        <v>0</v>
      </c>
      <c r="CV13" s="65"/>
      <c r="CW13" s="66"/>
      <c r="CX13" s="67"/>
      <c r="CY13" s="67"/>
      <c r="CZ13" s="67"/>
      <c r="DA13" s="66"/>
      <c r="DB13" s="68">
        <f t="shared" si="24"/>
        <v>0</v>
      </c>
      <c r="DC13" s="68" t="str">
        <f>LOOKUP(DB13,{0,1,2,3,4,5,6,7,8,9,10,11,12,13,14,15,16,17,18,19,20,21,22,23,24,25},{"0","50","48","46","44","42","40","38","36","34","32","30","28","26","24","22","20","18","16","14","12","10","8","6","4","2"})</f>
        <v>0</v>
      </c>
      <c r="DD13" s="67">
        <f t="shared" si="28"/>
        <v>0</v>
      </c>
      <c r="DE13" s="69"/>
      <c r="DF13" s="62"/>
      <c r="DG13" s="61"/>
      <c r="DH13" s="61"/>
      <c r="DI13" s="61"/>
      <c r="DJ13" s="62"/>
      <c r="DK13" s="70">
        <f t="shared" si="25"/>
        <v>0</v>
      </c>
      <c r="DL13" s="70" t="str">
        <f>LOOKUP(DK13,{0,1,2,3,4,5,6,7,8,9,10,11,12,13,14,15,16,17,18,19,20,21,22,23,24,25},{"0","50","48","46","44","42","40","38","36","34","32","30","28","26","24","22","20","18","16","14","12","10","8","6","4","2"})</f>
        <v>0</v>
      </c>
      <c r="DM13" s="61">
        <f t="shared" si="29"/>
        <v>0</v>
      </c>
    </row>
    <row r="14" spans="1:117" s="46" customFormat="1" ht="35.1" customHeight="1" x14ac:dyDescent="0.25">
      <c r="A14" s="177"/>
      <c r="B14" s="47">
        <v>12</v>
      </c>
      <c r="C14" s="170" t="s">
        <v>66</v>
      </c>
      <c r="D14" s="171" t="s">
        <v>67</v>
      </c>
      <c r="E14" s="170" t="s">
        <v>111</v>
      </c>
      <c r="F14" s="170" t="s">
        <v>67</v>
      </c>
      <c r="G14" s="210">
        <f t="shared" si="0"/>
        <v>0</v>
      </c>
      <c r="H14" s="211">
        <f t="shared" si="0"/>
        <v>0</v>
      </c>
      <c r="I14" s="210">
        <f>SUM(S14,AB14,AK14,AT14,BC14,BL14,BU14,CC14,CL14,CU14,DD14,DM14)</f>
        <v>0</v>
      </c>
      <c r="J14" s="212">
        <f t="shared" si="13"/>
        <v>0</v>
      </c>
      <c r="K14" s="189"/>
      <c r="L14" s="51"/>
      <c r="M14" s="52"/>
      <c r="N14" s="53"/>
      <c r="O14" s="53"/>
      <c r="P14" s="52"/>
      <c r="Q14" s="55">
        <f t="shared" si="14"/>
        <v>0</v>
      </c>
      <c r="R14" s="55" t="str">
        <f>LOOKUP(Q14,{0,1,2,3,4,5,6,7,8,9,10,11,12,13,14,15,16,17,18,19,20,21,22,23,24,25},{"0","50","48","46","44","42","40","38","36","34","32","30","28","26","24","22","20","18","16","14","12","10","8","6","4","2"})</f>
        <v>0</v>
      </c>
      <c r="S14" s="56">
        <f t="shared" si="31"/>
        <v>0</v>
      </c>
      <c r="T14" s="57"/>
      <c r="U14" s="75"/>
      <c r="V14" s="47"/>
      <c r="W14" s="47"/>
      <c r="X14" s="47"/>
      <c r="Y14" s="75"/>
      <c r="Z14" s="59">
        <f t="shared" si="15"/>
        <v>0</v>
      </c>
      <c r="AA14" s="59" t="str">
        <f>LOOKUP(Z14,{0,1,2,3,4,5,6,7,8,9,10,11,12,13,14,15,16,17,18,19,20,21,22,23,24,25},{"0","50","48","46","44","42","40","38","36","34","32","30","28","26","24","22","20","18","16","14","12","10","8","6","4","2"})</f>
        <v>0</v>
      </c>
      <c r="AB14" s="60">
        <f t="shared" si="32"/>
        <v>0</v>
      </c>
      <c r="AC14" s="50"/>
      <c r="AD14" s="52"/>
      <c r="AE14" s="53"/>
      <c r="AF14" s="53"/>
      <c r="AG14" s="53"/>
      <c r="AH14" s="52"/>
      <c r="AI14" s="55">
        <f t="shared" si="16"/>
        <v>0</v>
      </c>
      <c r="AJ14" s="55" t="str">
        <f>LOOKUP(AI14,{0,1,2,3,4,5,6,7,8,9,10,11,12,13,14,15,16,17,18,19,20,21,22,23,24,25},{"0","50","48","46","44","42","40","38","36","34","32","30","28","26","24","22","20","18","16","14","12","10","8","6","4","2"})</f>
        <v>0</v>
      </c>
      <c r="AK14" s="56">
        <f t="shared" si="33"/>
        <v>0</v>
      </c>
      <c r="AL14" s="57"/>
      <c r="AM14" s="75"/>
      <c r="AN14" s="61"/>
      <c r="AO14" s="47"/>
      <c r="AP14" s="47"/>
      <c r="AQ14" s="75"/>
      <c r="AR14" s="59">
        <f t="shared" si="17"/>
        <v>0</v>
      </c>
      <c r="AS14" s="59" t="str">
        <f>LOOKUP(AR14,{0,1,2,3,4,5,6,7,8,9,10,11,12,13,14,15,16,17,18,19,20,21,22,23,24,25},{"0","50","48","46","44","42","40","38","36","34","32","30","28","26","24","22","20","18","16","14","12","10","8","6","4","2"})</f>
        <v>0</v>
      </c>
      <c r="AT14" s="60">
        <f t="shared" si="34"/>
        <v>0</v>
      </c>
      <c r="AU14" s="50"/>
      <c r="AV14" s="52"/>
      <c r="AW14" s="53"/>
      <c r="AX14" s="53"/>
      <c r="AY14" s="53"/>
      <c r="AZ14" s="52"/>
      <c r="BA14" s="55">
        <f t="shared" si="18"/>
        <v>0</v>
      </c>
      <c r="BB14" s="55" t="str">
        <f>LOOKUP(BA14,{0,1,2,3,4,5,6,7,8,9,10,11,12,13,14,15,16,17,18,19,20,21,22,23,24,25},{"0","50","48","46","44","42","40","38","36","34","32","30","28","26","24","22","20","18","16","14","12","10","8","6","4","2"})</f>
        <v>0</v>
      </c>
      <c r="BC14" s="56">
        <f t="shared" si="35"/>
        <v>0</v>
      </c>
      <c r="BD14" s="57"/>
      <c r="BE14" s="77"/>
      <c r="BF14" s="61"/>
      <c r="BG14" s="47"/>
      <c r="BH14" s="47"/>
      <c r="BI14" s="75"/>
      <c r="BJ14" s="59">
        <f t="shared" si="19"/>
        <v>0</v>
      </c>
      <c r="BK14" s="59" t="str">
        <f>LOOKUP(BJ14,{0,1,2,3,4,5,6,7,8,9,10,11,12,13,14,15,16,17,18,19,20,21,22,23,24,25},{"0","50","48","46","44","42","40","38","36","34","32","30","28","26","24","22","20","18","16","14","12","10","8","6","4","2"})</f>
        <v>0</v>
      </c>
      <c r="BL14" s="60">
        <f t="shared" si="36"/>
        <v>0</v>
      </c>
      <c r="BM14" s="50"/>
      <c r="BN14" s="52"/>
      <c r="BO14" s="53"/>
      <c r="BP14" s="53"/>
      <c r="BQ14" s="63"/>
      <c r="BR14" s="52"/>
      <c r="BS14" s="55">
        <f t="shared" si="20"/>
        <v>0</v>
      </c>
      <c r="BT14" s="55" t="str">
        <f>LOOKUP(BS14,{0,1,2,3,4,5,6,7,8,9,10,11,12,13,14,15,16,17,18,19,20,21,22,23,24,25},{"0","50","48","46","44","42","40","38","36","34","32","30","28","26","24","22","20","18","16","14","12","10","8","6","4","2"})</f>
        <v>0</v>
      </c>
      <c r="BU14" s="56">
        <f t="shared" si="37"/>
        <v>0</v>
      </c>
      <c r="BV14" s="57"/>
      <c r="BW14" s="75"/>
      <c r="BX14" s="47"/>
      <c r="BY14" s="47"/>
      <c r="BZ14" s="75"/>
      <c r="CA14" s="59">
        <f t="shared" si="21"/>
        <v>0</v>
      </c>
      <c r="CB14" s="59" t="str">
        <f>LOOKUP(CA14,{0,1,2,3,4,5,6,7,8,9,10,11,12,13,14,15,16,17,18,19,20,21,22,23,24,25},{"0","50","48","46","44","42","40","38","36","34","32","30","28","26","24","22","20","18","16","14","12","10","8","6","4","2"})</f>
        <v>0</v>
      </c>
      <c r="CC14" s="60">
        <f t="shared" si="38"/>
        <v>0</v>
      </c>
      <c r="CD14" s="50"/>
      <c r="CE14" s="51"/>
      <c r="CF14" s="53"/>
      <c r="CG14" s="53"/>
      <c r="CH14" s="53"/>
      <c r="CI14" s="51"/>
      <c r="CJ14" s="55">
        <f t="shared" si="22"/>
        <v>0</v>
      </c>
      <c r="CK14" s="55" t="str">
        <f>LOOKUP(CJ14,{0,1,2,3,4,5,6,7,8,9,10,11,12,13,14,15,16,17,18,19,20,21,22,23,24,25},{"0","50","48","46","44","42","40","38","36","34","32","30","28","26","24","22","20","18","16","14","12","10","8","6","4","2"})</f>
        <v>0</v>
      </c>
      <c r="CL14" s="53">
        <f t="shared" si="26"/>
        <v>0</v>
      </c>
      <c r="CM14" s="57"/>
      <c r="CN14" s="58"/>
      <c r="CO14" s="47"/>
      <c r="CP14" s="47"/>
      <c r="CQ14" s="47"/>
      <c r="CR14" s="58"/>
      <c r="CS14" s="59">
        <f t="shared" si="23"/>
        <v>0</v>
      </c>
      <c r="CT14" s="59" t="str">
        <f>LOOKUP(CS14,{0,1,2,3,4,5,6,7,8,9,10,11,12,13,14,15,16,17,18,19,20,21,22,23,24,25},{"0","50","48","46","44","42","40","38","36","34","32","30","28","26","24","22","20","18","16","14","12","10","8","6","4","2"})</f>
        <v>0</v>
      </c>
      <c r="CU14" s="47">
        <f t="shared" si="27"/>
        <v>0</v>
      </c>
      <c r="CV14" s="65"/>
      <c r="CW14" s="66"/>
      <c r="CX14" s="67"/>
      <c r="CY14" s="67"/>
      <c r="CZ14" s="67"/>
      <c r="DA14" s="66"/>
      <c r="DB14" s="68">
        <f t="shared" si="24"/>
        <v>0</v>
      </c>
      <c r="DC14" s="68" t="str">
        <f>LOOKUP(DB14,{0,1,2,3,4,5,6,7,8,9,10,11,12,13,14,15,16,17,18,19,20,21,22,23,24,25},{"0","50","48","46","44","42","40","38","36","34","32","30","28","26","24","22","20","18","16","14","12","10","8","6","4","2"})</f>
        <v>0</v>
      </c>
      <c r="DD14" s="67">
        <f t="shared" si="28"/>
        <v>0</v>
      </c>
      <c r="DE14" s="69"/>
      <c r="DF14" s="62"/>
      <c r="DG14" s="61"/>
      <c r="DH14" s="61"/>
      <c r="DI14" s="61"/>
      <c r="DJ14" s="62"/>
      <c r="DK14" s="70">
        <f t="shared" si="25"/>
        <v>0</v>
      </c>
      <c r="DL14" s="70" t="str">
        <f>LOOKUP(DK14,{0,1,2,3,4,5,6,7,8,9,10,11,12,13,14,15,16,17,18,19,20,21,22,23,24,25},{"0","50","48","46","44","42","40","38","36","34","32","30","28","26","24","22","20","18","16","14","12","10","8","6","4","2"})</f>
        <v>0</v>
      </c>
      <c r="DM14" s="61">
        <f t="shared" si="29"/>
        <v>0</v>
      </c>
    </row>
    <row r="15" spans="1:117" s="46" customFormat="1" ht="35.450000000000003" customHeight="1" x14ac:dyDescent="0.25">
      <c r="A15" s="179"/>
      <c r="B15" s="47">
        <v>13</v>
      </c>
      <c r="C15" s="170" t="s">
        <v>68</v>
      </c>
      <c r="D15" s="171" t="s">
        <v>69</v>
      </c>
      <c r="E15" s="170" t="s">
        <v>70</v>
      </c>
      <c r="F15" s="170" t="s">
        <v>69</v>
      </c>
      <c r="G15" s="210">
        <f t="shared" si="0"/>
        <v>0</v>
      </c>
      <c r="H15" s="211">
        <f t="shared" si="0"/>
        <v>0</v>
      </c>
      <c r="I15" s="210">
        <f>SUM(S15,AB15,AK15,AT15,BC15,BL15,BU15,CC15,CL15,CU15,DD15,DM15)</f>
        <v>0</v>
      </c>
      <c r="J15" s="212">
        <f t="shared" si="13"/>
        <v>0</v>
      </c>
      <c r="K15" s="189"/>
      <c r="L15" s="51"/>
      <c r="M15" s="52"/>
      <c r="N15" s="53"/>
      <c r="O15" s="53"/>
      <c r="P15" s="52"/>
      <c r="Q15" s="55">
        <f t="shared" si="14"/>
        <v>0</v>
      </c>
      <c r="R15" s="55" t="str">
        <f>LOOKUP(Q15,{0,1,2,3,4,5,6,7,8,9,10,11,12,13,14,15,16,17,18,19,20,21,22,23,24,25},{"0","50","48","46","44","42","40","38","36","34","32","30","28","26","24","22","20","18","16","14","12","10","8","6","4","2"})</f>
        <v>0</v>
      </c>
      <c r="S15" s="56">
        <f t="shared" si="31"/>
        <v>0</v>
      </c>
      <c r="T15" s="57"/>
      <c r="U15" s="75"/>
      <c r="V15" s="47"/>
      <c r="W15" s="47"/>
      <c r="X15" s="47"/>
      <c r="Y15" s="75"/>
      <c r="Z15" s="59">
        <f t="shared" si="15"/>
        <v>0</v>
      </c>
      <c r="AA15" s="59" t="str">
        <f>LOOKUP(Z15,{0,1,2,3,4,5,6,7,8,9,10,11,12,13,14,15,16,17,18,19,20,21,22,23,24,25},{"0","50","48","46","44","42","40","38","36","34","32","30","28","26","24","22","20","18","16","14","12","10","8","6","4","2"})</f>
        <v>0</v>
      </c>
      <c r="AB15" s="60">
        <f t="shared" si="32"/>
        <v>0</v>
      </c>
      <c r="AC15" s="50"/>
      <c r="AD15" s="52"/>
      <c r="AE15" s="53"/>
      <c r="AF15" s="53"/>
      <c r="AG15" s="53"/>
      <c r="AH15" s="52"/>
      <c r="AI15" s="55">
        <f t="shared" si="16"/>
        <v>0</v>
      </c>
      <c r="AJ15" s="55" t="str">
        <f>LOOKUP(AI15,{0,1,2,3,4,5,6,7,8,9,10,11,12,13,14,15,16,17,18,19,20,21,22,23,24,25},{"0","50","48","46","44","42","40","38","36","34","32","30","28","26","24","22","20","18","16","14","12","10","8","6","4","2"})</f>
        <v>0</v>
      </c>
      <c r="AK15" s="56">
        <f t="shared" si="33"/>
        <v>0</v>
      </c>
      <c r="AL15" s="57"/>
      <c r="AM15" s="75"/>
      <c r="AN15" s="61">
        <v>1</v>
      </c>
      <c r="AO15" s="47"/>
      <c r="AP15" s="47"/>
      <c r="AQ15" s="75"/>
      <c r="AR15" s="59">
        <f t="shared" si="17"/>
        <v>0</v>
      </c>
      <c r="AS15" s="59" t="str">
        <f>LOOKUP(AR15,{0,1,2,3,4,5,6,7,8,9,10,11,12,13,14,15,16,17,18,19,20,21,22,23,24,25},{"0","50","48","46","44","42","40","38","36","34","32","30","28","26","24","22","20","18","16","14","12","10","8","6","4","2"})</f>
        <v>0</v>
      </c>
      <c r="AT15" s="60">
        <f t="shared" si="34"/>
        <v>0</v>
      </c>
      <c r="AU15" s="50"/>
      <c r="AV15" s="52"/>
      <c r="AW15" s="53"/>
      <c r="AX15" s="53"/>
      <c r="AY15" s="53"/>
      <c r="AZ15" s="52"/>
      <c r="BA15" s="55">
        <f t="shared" si="18"/>
        <v>0</v>
      </c>
      <c r="BB15" s="55" t="str">
        <f>LOOKUP(BA15,{0,1,2,3,4,5,6,7,8,9,10,11,12,13,14,15,16,17,18,19,20,21,22,23,24,25},{"0","50","48","46","44","42","40","38","36","34","32","30","28","26","24","22","20","18","16","14","12","10","8","6","4","2"})</f>
        <v>0</v>
      </c>
      <c r="BC15" s="56">
        <f t="shared" si="35"/>
        <v>0</v>
      </c>
      <c r="BD15" s="57"/>
      <c r="BE15" s="77"/>
      <c r="BF15" s="61"/>
      <c r="BG15" s="47"/>
      <c r="BH15" s="47"/>
      <c r="BI15" s="75"/>
      <c r="BJ15" s="59">
        <f t="shared" si="19"/>
        <v>0</v>
      </c>
      <c r="BK15" s="59" t="str">
        <f>LOOKUP(BJ15,{0,1,2,3,4,5,6,7,8,9,10,11,12,13,14,15,16,17,18,19,20,21,22,23,24,25},{"0","50","48","46","44","42","40","38","36","34","32","30","28","26","24","22","20","18","16","14","12","10","8","6","4","2"})</f>
        <v>0</v>
      </c>
      <c r="BL15" s="60">
        <f t="shared" si="36"/>
        <v>0</v>
      </c>
      <c r="BM15" s="50"/>
      <c r="BN15" s="52"/>
      <c r="BO15" s="53"/>
      <c r="BP15" s="53"/>
      <c r="BQ15" s="63"/>
      <c r="BR15" s="52"/>
      <c r="BS15" s="55">
        <f t="shared" si="20"/>
        <v>0</v>
      </c>
      <c r="BT15" s="55" t="str">
        <f>LOOKUP(BS15,{0,1,2,3,4,5,6,7,8,9,10,11,12,13,14,15,16,17,18,19,20,21,22,23,24,25},{"0","50","48","46","44","42","40","38","36","34","32","30","28","26","24","22","20","18","16","14","12","10","8","6","4","2"})</f>
        <v>0</v>
      </c>
      <c r="BU15" s="56">
        <f t="shared" si="37"/>
        <v>0</v>
      </c>
      <c r="BV15" s="57"/>
      <c r="BW15" s="75"/>
      <c r="BX15" s="47"/>
      <c r="BY15" s="47"/>
      <c r="BZ15" s="75"/>
      <c r="CA15" s="59">
        <f t="shared" si="21"/>
        <v>0</v>
      </c>
      <c r="CB15" s="59" t="str">
        <f>LOOKUP(CA15,{0,1,2,3,4,5,6,7,8,9,10,11,12,13,14,15,16,17,18,19,20,21,22,23,24,25},{"0","50","48","46","44","42","40","38","36","34","32","30","28","26","24","22","20","18","16","14","12","10","8","6","4","2"})</f>
        <v>0</v>
      </c>
      <c r="CC15" s="60">
        <f t="shared" si="38"/>
        <v>0</v>
      </c>
      <c r="CD15" s="50"/>
      <c r="CE15" s="51"/>
      <c r="CF15" s="53"/>
      <c r="CG15" s="53"/>
      <c r="CH15" s="53"/>
      <c r="CI15" s="51"/>
      <c r="CJ15" s="55">
        <f t="shared" si="22"/>
        <v>0</v>
      </c>
      <c r="CK15" s="55" t="str">
        <f>LOOKUP(CJ15,{0,1,2,3,4,5,6,7,8,9,10,11,12,13,14,15,16,17,18,19,20,21,22,23,24,25},{"0","50","48","46","44","42","40","38","36","34","32","30","28","26","24","22","20","18","16","14","12","10","8","6","4","2"})</f>
        <v>0</v>
      </c>
      <c r="CL15" s="53">
        <f t="shared" si="26"/>
        <v>0</v>
      </c>
      <c r="CM15" s="57"/>
      <c r="CN15" s="58"/>
      <c r="CO15" s="47"/>
      <c r="CP15" s="47"/>
      <c r="CQ15" s="47"/>
      <c r="CR15" s="58"/>
      <c r="CS15" s="59">
        <f t="shared" si="23"/>
        <v>0</v>
      </c>
      <c r="CT15" s="59" t="str">
        <f>LOOKUP(CS15,{0,1,2,3,4,5,6,7,8,9,10,11,12,13,14,15,16,17,18,19,20,21,22,23,24,25},{"0","50","48","46","44","42","40","38","36","34","32","30","28","26","24","22","20","18","16","14","12","10","8","6","4","2"})</f>
        <v>0</v>
      </c>
      <c r="CU15" s="47">
        <f t="shared" si="27"/>
        <v>0</v>
      </c>
      <c r="CV15" s="65"/>
      <c r="CW15" s="66"/>
      <c r="CX15" s="67"/>
      <c r="CY15" s="67"/>
      <c r="CZ15" s="67"/>
      <c r="DA15" s="66"/>
      <c r="DB15" s="68">
        <f t="shared" si="24"/>
        <v>0</v>
      </c>
      <c r="DC15" s="68" t="str">
        <f>LOOKUP(DB15,{0,1,2,3,4,5,6,7,8,9,10,11,12,13,14,15,16,17,18,19,20,21,22,23,24,25},{"0","50","48","46","44","42","40","38","36","34","32","30","28","26","24","22","20","18","16","14","12","10","8","6","4","2"})</f>
        <v>0</v>
      </c>
      <c r="DD15" s="67">
        <f t="shared" si="28"/>
        <v>0</v>
      </c>
      <c r="DE15" s="69"/>
      <c r="DF15" s="62"/>
      <c r="DG15" s="61"/>
      <c r="DH15" s="61"/>
      <c r="DI15" s="61"/>
      <c r="DJ15" s="62"/>
      <c r="DK15" s="70">
        <f t="shared" si="25"/>
        <v>0</v>
      </c>
      <c r="DL15" s="70" t="str">
        <f>LOOKUP(DK15,{0,1,2,3,4,5,6,7,8,9,10,11,12,13,14,15,16,17,18,19,20,21,22,23,24,25},{"0","50","48","46","44","42","40","38","36","34","32","30","28","26","24","22","20","18","16","14","12","10","8","6","4","2"})</f>
        <v>0</v>
      </c>
      <c r="DM15" s="61">
        <f t="shared" si="29"/>
        <v>0</v>
      </c>
    </row>
    <row r="16" spans="1:117" s="46" customFormat="1" ht="35.1" customHeight="1" x14ac:dyDescent="0.25">
      <c r="A16" s="177"/>
      <c r="B16" s="47">
        <v>14</v>
      </c>
      <c r="C16" s="170" t="s">
        <v>71</v>
      </c>
      <c r="D16" s="171" t="s">
        <v>72</v>
      </c>
      <c r="E16" s="170" t="s">
        <v>108</v>
      </c>
      <c r="F16" s="170" t="s">
        <v>73</v>
      </c>
      <c r="G16" s="210">
        <f t="shared" si="0"/>
        <v>0</v>
      </c>
      <c r="H16" s="211">
        <f t="shared" si="0"/>
        <v>0</v>
      </c>
      <c r="I16" s="210">
        <f t="shared" si="30"/>
        <v>0</v>
      </c>
      <c r="J16" s="212">
        <f t="shared" si="13"/>
        <v>0</v>
      </c>
      <c r="K16" s="189"/>
      <c r="L16" s="51"/>
      <c r="M16" s="52"/>
      <c r="N16" s="53"/>
      <c r="O16" s="53"/>
      <c r="P16" s="52"/>
      <c r="Q16" s="55">
        <f t="shared" si="14"/>
        <v>0</v>
      </c>
      <c r="R16" s="55" t="str">
        <f>LOOKUP(Q16,{0,1,2,3,4,5,6,7,8,9,10,11,12,13,14,15,16,17,18,19,20,21,22,23,24,25},{"0","50","48","46","44","42","40","38","36","34","32","30","28","26","24","22","20","18","16","14","12","10","8","6","4","2"})</f>
        <v>0</v>
      </c>
      <c r="S16" s="56">
        <f t="shared" si="31"/>
        <v>0</v>
      </c>
      <c r="T16" s="57"/>
      <c r="U16" s="75"/>
      <c r="V16" s="47"/>
      <c r="W16" s="47"/>
      <c r="X16" s="47"/>
      <c r="Y16" s="75"/>
      <c r="Z16" s="59">
        <f t="shared" si="15"/>
        <v>0</v>
      </c>
      <c r="AA16" s="59" t="str">
        <f>LOOKUP(Z16,{0,1,2,3,4,5,6,7,8,9,10,11,12,13,14,15,16,17,18,19,20,21,22,23,24,25},{"0","50","48","46","44","42","40","38","36","34","32","30","28","26","24","22","20","18","16","14","12","10","8","6","4","2"})</f>
        <v>0</v>
      </c>
      <c r="AB16" s="60">
        <f t="shared" si="32"/>
        <v>0</v>
      </c>
      <c r="AC16" s="50"/>
      <c r="AD16" s="52"/>
      <c r="AE16" s="53"/>
      <c r="AF16" s="53"/>
      <c r="AG16" s="53"/>
      <c r="AH16" s="52"/>
      <c r="AI16" s="55">
        <f t="shared" si="16"/>
        <v>0</v>
      </c>
      <c r="AJ16" s="55" t="str">
        <f>LOOKUP(AI16,{0,1,2,3,4,5,6,7,8,9,10,11,12,13,14,15,16,17,18,19,20,21,22,23,24,25},{"0","50","48","46","44","42","40","38","36","34","32","30","28","26","24","22","20","18","16","14","12","10","8","6","4","2"})</f>
        <v>0</v>
      </c>
      <c r="AK16" s="56">
        <f t="shared" si="33"/>
        <v>0</v>
      </c>
      <c r="AL16" s="57"/>
      <c r="AM16" s="75"/>
      <c r="AN16" s="61"/>
      <c r="AO16" s="47"/>
      <c r="AP16" s="47"/>
      <c r="AQ16" s="75"/>
      <c r="AR16" s="59">
        <f t="shared" si="17"/>
        <v>0</v>
      </c>
      <c r="AS16" s="59" t="str">
        <f>LOOKUP(AR16,{0,1,2,3,4,5,6,7,8,9,10,11,12,13,14,15,16,17,18,19,20,21,22,23,24,25},{"0","50","48","46","44","42","40","38","36","34","32","30","28","26","24","22","20","18","16","14","12","10","8","6","4","2"})</f>
        <v>0</v>
      </c>
      <c r="AT16" s="60">
        <f t="shared" si="34"/>
        <v>0</v>
      </c>
      <c r="AU16" s="50"/>
      <c r="AV16" s="52"/>
      <c r="AW16" s="53"/>
      <c r="AX16" s="53"/>
      <c r="AY16" s="53"/>
      <c r="AZ16" s="52"/>
      <c r="BA16" s="55">
        <f t="shared" si="18"/>
        <v>0</v>
      </c>
      <c r="BB16" s="55" t="str">
        <f>LOOKUP(BA16,{0,1,2,3,4,5,6,7,8,9,10,11,12,13,14,15,16,17,18,19,20,21,22,23,24,25},{"0","50","48","46","44","42","40","38","36","34","32","30","28","26","24","22","20","18","16","14","12","10","8","6","4","2"})</f>
        <v>0</v>
      </c>
      <c r="BC16" s="56">
        <f t="shared" si="35"/>
        <v>0</v>
      </c>
      <c r="BD16" s="57"/>
      <c r="BE16" s="77"/>
      <c r="BF16" s="61"/>
      <c r="BG16" s="47"/>
      <c r="BH16" s="47"/>
      <c r="BI16" s="75"/>
      <c r="BJ16" s="59">
        <f t="shared" si="19"/>
        <v>0</v>
      </c>
      <c r="BK16" s="59" t="str">
        <f>LOOKUP(BJ16,{0,1,2,3,4,5,6,7,8,9,10,11,12,13,14,15,16,17,18,19,20,21,22,23,24,25},{"0","50","48","46","44","42","40","38","36","34","32","30","28","26","24","22","20","18","16","14","12","10","8","6","4","2"})</f>
        <v>0</v>
      </c>
      <c r="BL16" s="60">
        <f t="shared" si="36"/>
        <v>0</v>
      </c>
      <c r="BM16" s="50"/>
      <c r="BN16" s="52"/>
      <c r="BO16" s="53"/>
      <c r="BP16" s="53"/>
      <c r="BQ16" s="63"/>
      <c r="BR16" s="52"/>
      <c r="BS16" s="55">
        <f t="shared" si="20"/>
        <v>0</v>
      </c>
      <c r="BT16" s="55" t="str">
        <f>LOOKUP(BS16,{0,1,2,3,4,5,6,7,8,9,10,11,12,13,14,15,16,17,18,19,20,21,22,23,24,25},{"0","50","48","46","44","42","40","38","36","34","32","30","28","26","24","22","20","18","16","14","12","10","8","6","4","2"})</f>
        <v>0</v>
      </c>
      <c r="BU16" s="56">
        <f t="shared" si="37"/>
        <v>0</v>
      </c>
      <c r="BV16" s="57"/>
      <c r="BW16" s="75"/>
      <c r="BX16" s="47"/>
      <c r="BY16" s="47"/>
      <c r="BZ16" s="75"/>
      <c r="CA16" s="59">
        <f t="shared" si="21"/>
        <v>0</v>
      </c>
      <c r="CB16" s="59" t="str">
        <f>LOOKUP(CA16,{0,1,2,3,4,5,6,7,8,9,10,11,12,13,14,15,16,17,18,19,20,21,22,23,24,25},{"0","50","48","46","44","42","40","38","36","34","32","30","28","26","24","22","20","18","16","14","12","10","8","6","4","2"})</f>
        <v>0</v>
      </c>
      <c r="CC16" s="60">
        <f t="shared" si="38"/>
        <v>0</v>
      </c>
      <c r="CD16" s="50"/>
      <c r="CE16" s="51"/>
      <c r="CF16" s="53"/>
      <c r="CG16" s="53"/>
      <c r="CH16" s="53"/>
      <c r="CI16" s="51"/>
      <c r="CJ16" s="55">
        <f t="shared" si="22"/>
        <v>0</v>
      </c>
      <c r="CK16" s="55" t="str">
        <f>LOOKUP(CJ16,{0,1,2,3,4,5,6,7,8,9,10,11,12,13,14,15,16,17,18,19,20,21,22,23,24,25},{"0","50","48","46","44","42","40","38","36","34","32","30","28","26","24","22","20","18","16","14","12","10","8","6","4","2"})</f>
        <v>0</v>
      </c>
      <c r="CL16" s="53">
        <f t="shared" si="26"/>
        <v>0</v>
      </c>
      <c r="CM16" s="57"/>
      <c r="CN16" s="58"/>
      <c r="CO16" s="47"/>
      <c r="CP16" s="47"/>
      <c r="CQ16" s="47"/>
      <c r="CR16" s="58"/>
      <c r="CS16" s="59">
        <f t="shared" si="23"/>
        <v>0</v>
      </c>
      <c r="CT16" s="59" t="str">
        <f>LOOKUP(CS16,{0,1,2,3,4,5,6,7,8,9,10,11,12,13,14,15,16,17,18,19,20,21,22,23,24,25},{"0","50","48","46","44","42","40","38","36","34","32","30","28","26","24","22","20","18","16","14","12","10","8","6","4","2"})</f>
        <v>0</v>
      </c>
      <c r="CU16" s="47">
        <f t="shared" si="27"/>
        <v>0</v>
      </c>
      <c r="CV16" s="65"/>
      <c r="CW16" s="66"/>
      <c r="CX16" s="67"/>
      <c r="CY16" s="67"/>
      <c r="CZ16" s="67"/>
      <c r="DA16" s="66"/>
      <c r="DB16" s="68">
        <f t="shared" si="24"/>
        <v>0</v>
      </c>
      <c r="DC16" s="68" t="str">
        <f>LOOKUP(DB16,{0,1,2,3,4,5,6,7,8,9,10,11,12,13,14,15,16,17,18,19,20,21,22,23,24,25},{"0","50","48","46","44","42","40","38","36","34","32","30","28","26","24","22","20","18","16","14","12","10","8","6","4","2"})</f>
        <v>0</v>
      </c>
      <c r="DD16" s="67">
        <f t="shared" si="28"/>
        <v>0</v>
      </c>
      <c r="DE16" s="69"/>
      <c r="DF16" s="62"/>
      <c r="DG16" s="61"/>
      <c r="DH16" s="61"/>
      <c r="DI16" s="61"/>
      <c r="DJ16" s="62"/>
      <c r="DK16" s="70">
        <f t="shared" si="25"/>
        <v>0</v>
      </c>
      <c r="DL16" s="70" t="str">
        <f>LOOKUP(DK16,{0,1,2,3,4,5,6,7,8,9,10,11,12,13,14,15,16,17,18,19,20,21,22,23,24,25},{"0","50","48","46","44","42","40","38","36","34","32","30","28","26","24","22","20","18","16","14","12","10","8","6","4","2"})</f>
        <v>0</v>
      </c>
      <c r="DM16" s="61">
        <f t="shared" si="29"/>
        <v>0</v>
      </c>
    </row>
    <row r="17" spans="1:117" s="46" customFormat="1" ht="35.1" customHeight="1" x14ac:dyDescent="0.25">
      <c r="A17" s="177"/>
      <c r="B17" s="47">
        <v>15</v>
      </c>
      <c r="C17" s="170" t="s">
        <v>74</v>
      </c>
      <c r="D17" s="171" t="s">
        <v>75</v>
      </c>
      <c r="E17" s="170" t="s">
        <v>76</v>
      </c>
      <c r="F17" s="170" t="s">
        <v>75</v>
      </c>
      <c r="G17" s="210">
        <f t="shared" si="0"/>
        <v>0</v>
      </c>
      <c r="H17" s="211">
        <f t="shared" si="0"/>
        <v>0</v>
      </c>
      <c r="I17" s="210">
        <f t="shared" si="30"/>
        <v>0</v>
      </c>
      <c r="J17" s="212">
        <f t="shared" si="13"/>
        <v>0</v>
      </c>
      <c r="K17" s="189"/>
      <c r="L17" s="51"/>
      <c r="M17" s="52"/>
      <c r="N17" s="53"/>
      <c r="O17" s="53"/>
      <c r="P17" s="52"/>
      <c r="Q17" s="55">
        <f t="shared" si="14"/>
        <v>0</v>
      </c>
      <c r="R17" s="55" t="str">
        <f>LOOKUP(Q17,{0,1,2,3,4,5,6,7,8,9,10,11,12,13,14,15,16,17,18,19,20,21,22,23,24,25},{"0","50","48","46","44","42","40","38","36","34","32","30","28","26","24","22","20","18","16","14","12","10","8","6","4","2"})</f>
        <v>0</v>
      </c>
      <c r="S17" s="56">
        <f t="shared" si="31"/>
        <v>0</v>
      </c>
      <c r="T17" s="57"/>
      <c r="U17" s="75"/>
      <c r="V17" s="47"/>
      <c r="W17" s="47"/>
      <c r="X17" s="47"/>
      <c r="Y17" s="75"/>
      <c r="Z17" s="59">
        <f t="shared" si="15"/>
        <v>0</v>
      </c>
      <c r="AA17" s="59" t="str">
        <f>LOOKUP(Z17,{0,1,2,3,4,5,6,7,8,9,10,11,12,13,14,15,16,17,18,19,20,21,22,23,24,25},{"0","50","48","46","44","42","40","38","36","34","32","30","28","26","24","22","20","18","16","14","12","10","8","6","4","2"})</f>
        <v>0</v>
      </c>
      <c r="AB17" s="60">
        <f t="shared" si="32"/>
        <v>0</v>
      </c>
      <c r="AC17" s="50"/>
      <c r="AD17" s="52"/>
      <c r="AE17" s="53"/>
      <c r="AF17" s="53"/>
      <c r="AG17" s="53"/>
      <c r="AH17" s="52"/>
      <c r="AI17" s="55">
        <f t="shared" si="16"/>
        <v>0</v>
      </c>
      <c r="AJ17" s="55" t="str">
        <f>LOOKUP(AI17,{0,1,2,3,4,5,6,7,8,9,10,11,12,13,14,15,16,17,18,19,20,21,22,23,24,25},{"0","50","48","46","44","42","40","38","36","34","32","30","28","26","24","22","20","18","16","14","12","10","8","6","4","2"})</f>
        <v>0</v>
      </c>
      <c r="AK17" s="56">
        <f t="shared" si="33"/>
        <v>0</v>
      </c>
      <c r="AL17" s="57"/>
      <c r="AM17" s="75"/>
      <c r="AN17" s="61"/>
      <c r="AO17" s="47"/>
      <c r="AP17" s="47"/>
      <c r="AQ17" s="75"/>
      <c r="AR17" s="59">
        <f t="shared" si="17"/>
        <v>0</v>
      </c>
      <c r="AS17" s="59" t="str">
        <f>LOOKUP(AR17,{0,1,2,3,4,5,6,7,8,9,10,11,12,13,14,15,16,17,18,19,20,21,22,23,24,25},{"0","50","48","46","44","42","40","38","36","34","32","30","28","26","24","22","20","18","16","14","12","10","8","6","4","2"})</f>
        <v>0</v>
      </c>
      <c r="AT17" s="60">
        <f t="shared" si="34"/>
        <v>0</v>
      </c>
      <c r="AU17" s="50"/>
      <c r="AV17" s="52"/>
      <c r="AW17" s="53"/>
      <c r="AX17" s="53"/>
      <c r="AY17" s="53"/>
      <c r="AZ17" s="52"/>
      <c r="BA17" s="55">
        <f t="shared" si="18"/>
        <v>0</v>
      </c>
      <c r="BB17" s="55" t="str">
        <f>LOOKUP(BA17,{0,1,2,3,4,5,6,7,8,9,10,11,12,13,14,15,16,17,18,19,20,21,22,23,24,25},{"0","50","48","46","44","42","40","38","36","34","32","30","28","26","24","22","20","18","16","14","12","10","8","6","4","2"})</f>
        <v>0</v>
      </c>
      <c r="BC17" s="56">
        <f t="shared" si="35"/>
        <v>0</v>
      </c>
      <c r="BD17" s="57"/>
      <c r="BE17" s="77"/>
      <c r="BF17" s="61"/>
      <c r="BG17" s="47"/>
      <c r="BH17" s="47"/>
      <c r="BI17" s="75"/>
      <c r="BJ17" s="59">
        <f t="shared" si="19"/>
        <v>0</v>
      </c>
      <c r="BK17" s="59" t="str">
        <f>LOOKUP(BJ17,{0,1,2,3,4,5,6,7,8,9,10,11,12,13,14,15,16,17,18,19,20,21,22,23,24,25},{"0","50","48","46","44","42","40","38","36","34","32","30","28","26","24","22","20","18","16","14","12","10","8","6","4","2"})</f>
        <v>0</v>
      </c>
      <c r="BL17" s="60">
        <f t="shared" si="36"/>
        <v>0</v>
      </c>
      <c r="BM17" s="50"/>
      <c r="BN17" s="52"/>
      <c r="BO17" s="53"/>
      <c r="BP17" s="53"/>
      <c r="BQ17" s="63"/>
      <c r="BR17" s="52"/>
      <c r="BS17" s="55">
        <f t="shared" si="20"/>
        <v>0</v>
      </c>
      <c r="BT17" s="55" t="str">
        <f>LOOKUP(BS17,{0,1,2,3,4,5,6,7,8,9,10,11,12,13,14,15,16,17,18,19,20,21,22,23,24,25},{"0","50","48","46","44","42","40","38","36","34","32","30","28","26","24","22","20","18","16","14","12","10","8","6","4","2"})</f>
        <v>0</v>
      </c>
      <c r="BU17" s="56">
        <f t="shared" si="37"/>
        <v>0</v>
      </c>
      <c r="BV17" s="57"/>
      <c r="BW17" s="75"/>
      <c r="BX17" s="47"/>
      <c r="BY17" s="47"/>
      <c r="BZ17" s="75"/>
      <c r="CA17" s="59">
        <f t="shared" si="21"/>
        <v>0</v>
      </c>
      <c r="CB17" s="59" t="str">
        <f>LOOKUP(CA17,{0,1,2,3,4,5,6,7,8,9,10,11,12,13,14,15,16,17,18,19,20,21,22,23,24,25},{"0","50","48","46","44","42","40","38","36","34","32","30","28","26","24","22","20","18","16","14","12","10","8","6","4","2"})</f>
        <v>0</v>
      </c>
      <c r="CC17" s="60">
        <f t="shared" si="38"/>
        <v>0</v>
      </c>
      <c r="CD17" s="50"/>
      <c r="CE17" s="51"/>
      <c r="CF17" s="53"/>
      <c r="CG17" s="53"/>
      <c r="CH17" s="53"/>
      <c r="CI17" s="51"/>
      <c r="CJ17" s="55">
        <f t="shared" si="22"/>
        <v>0</v>
      </c>
      <c r="CK17" s="55" t="str">
        <f>LOOKUP(CJ17,{0,1,2,3,4,5,6,7,8,9,10,11,12,13,14,15,16,17,18,19,20,21,22,23,24,25},{"0","50","48","46","44","42","40","38","36","34","32","30","28","26","24","22","20","18","16","14","12","10","8","6","4","2"})</f>
        <v>0</v>
      </c>
      <c r="CL17" s="53">
        <f t="shared" si="26"/>
        <v>0</v>
      </c>
      <c r="CM17" s="57"/>
      <c r="CN17" s="58"/>
      <c r="CO17" s="47"/>
      <c r="CP17" s="47"/>
      <c r="CQ17" s="47"/>
      <c r="CR17" s="58"/>
      <c r="CS17" s="59">
        <f t="shared" si="23"/>
        <v>0</v>
      </c>
      <c r="CT17" s="59" t="str">
        <f>LOOKUP(CS17,{0,1,2,3,4,5,6,7,8,9,10,11,12,13,14,15,16,17,18,19,20,21,22,23,24,25},{"0","50","48","46","44","42","40","38","36","34","32","30","28","26","24","22","20","18","16","14","12","10","8","6","4","2"})</f>
        <v>0</v>
      </c>
      <c r="CU17" s="47">
        <f t="shared" si="27"/>
        <v>0</v>
      </c>
      <c r="CV17" s="65"/>
      <c r="CW17" s="66"/>
      <c r="CX17" s="67"/>
      <c r="CY17" s="67"/>
      <c r="CZ17" s="67"/>
      <c r="DA17" s="66"/>
      <c r="DB17" s="68">
        <f t="shared" si="24"/>
        <v>0</v>
      </c>
      <c r="DC17" s="68" t="str">
        <f>LOOKUP(DB17,{0,1,2,3,4,5,6,7,8,9,10,11,12,13,14,15,16,17,18,19,20,21,22,23,24,25},{"0","50","48","46","44","42","40","38","36","34","32","30","28","26","24","22","20","18","16","14","12","10","8","6","4","2"})</f>
        <v>0</v>
      </c>
      <c r="DD17" s="67">
        <f t="shared" si="28"/>
        <v>0</v>
      </c>
      <c r="DE17" s="69"/>
      <c r="DF17" s="62"/>
      <c r="DG17" s="61"/>
      <c r="DH17" s="61"/>
      <c r="DI17" s="61"/>
      <c r="DJ17" s="62"/>
      <c r="DK17" s="70">
        <f t="shared" si="25"/>
        <v>0</v>
      </c>
      <c r="DL17" s="70" t="str">
        <f>LOOKUP(DK17,{0,1,2,3,4,5,6,7,8,9,10,11,12,13,14,15,16,17,18,19,20,21,22,23,24,25},{"0","50","48","46","44","42","40","38","36","34","32","30","28","26","24","22","20","18","16","14","12","10","8","6","4","2"})</f>
        <v>0</v>
      </c>
      <c r="DM17" s="61">
        <f t="shared" si="29"/>
        <v>0</v>
      </c>
    </row>
    <row r="18" spans="1:117" s="46" customFormat="1" ht="35.1" customHeight="1" x14ac:dyDescent="0.25">
      <c r="A18" s="177"/>
      <c r="B18" s="47">
        <v>16</v>
      </c>
      <c r="C18" s="170" t="s">
        <v>77</v>
      </c>
      <c r="D18" s="171" t="s">
        <v>78</v>
      </c>
      <c r="E18" s="170" t="s">
        <v>79</v>
      </c>
      <c r="F18" s="170" t="s">
        <v>80</v>
      </c>
      <c r="G18" s="210">
        <f t="shared" si="0"/>
        <v>0</v>
      </c>
      <c r="H18" s="211">
        <f t="shared" si="0"/>
        <v>0</v>
      </c>
      <c r="I18" s="210">
        <f t="shared" si="30"/>
        <v>1</v>
      </c>
      <c r="J18" s="212">
        <f t="shared" si="13"/>
        <v>1</v>
      </c>
      <c r="K18" s="189"/>
      <c r="L18" s="51"/>
      <c r="M18" s="52"/>
      <c r="N18" s="53"/>
      <c r="O18" s="53"/>
      <c r="P18" s="52"/>
      <c r="Q18" s="55">
        <f t="shared" si="14"/>
        <v>0</v>
      </c>
      <c r="R18" s="55" t="str">
        <f>LOOKUP(Q18,{0,1,2,3,4,5,6,7,8,9,10,11,12,13,14,15,16,17,18,19,20,21,22,23,24,25},{"0","50","48","46","44","42","40","38","36","34","32","30","28","26","24","22","20","18","16","14","12","10","8","6","4","2"})</f>
        <v>0</v>
      </c>
      <c r="S18" s="56">
        <f t="shared" si="31"/>
        <v>0</v>
      </c>
      <c r="T18" s="57"/>
      <c r="U18" s="75"/>
      <c r="V18" s="47"/>
      <c r="W18" s="47"/>
      <c r="X18" s="47"/>
      <c r="Y18" s="75"/>
      <c r="Z18" s="59">
        <f t="shared" si="15"/>
        <v>0</v>
      </c>
      <c r="AA18" s="59" t="str">
        <f>LOOKUP(Z18,{0,1,2,3,4,5,6,7,8,9,10,11,12,13,14,15,16,17,18,19,20,21,22,23,24,25},{"0","50","48","46","44","42","40","38","36","34","32","30","28","26","24","22","20","18","16","14","12","10","8","6","4","2"})</f>
        <v>0</v>
      </c>
      <c r="AB18" s="60">
        <f t="shared" si="32"/>
        <v>0</v>
      </c>
      <c r="AC18" s="50"/>
      <c r="AD18" s="52"/>
      <c r="AE18" s="53"/>
      <c r="AF18" s="53"/>
      <c r="AG18" s="53"/>
      <c r="AH18" s="52"/>
      <c r="AI18" s="55">
        <f t="shared" si="16"/>
        <v>0</v>
      </c>
      <c r="AJ18" s="55" t="str">
        <f>LOOKUP(AI18,{0,1,2,3,4,5,6,7,8,9,10,11,12,13,14,15,16,17,18,19,20,21,22,23,24,25},{"0","50","48","46","44","42","40","38","36","34","32","30","28","26","24","22","20","18","16","14","12","10","8","6","4","2"})</f>
        <v>0</v>
      </c>
      <c r="AK18" s="56">
        <f t="shared" si="33"/>
        <v>0</v>
      </c>
      <c r="AL18" s="57"/>
      <c r="AM18" s="75"/>
      <c r="AN18" s="61"/>
      <c r="AO18" s="47">
        <v>1</v>
      </c>
      <c r="AP18" s="47"/>
      <c r="AQ18" s="75"/>
      <c r="AR18" s="59">
        <f t="shared" si="17"/>
        <v>0</v>
      </c>
      <c r="AS18" s="59" t="str">
        <f>LOOKUP(AR18,{0,1,2,3,4,5,6,7,8,9,10,11,12,13,14,15,16,17,18,19,20,21,22,23,24,25},{"0","50","48","46","44","42","40","38","36","34","32","30","28","26","24","22","20","18","16","14","12","10","8","6","4","2"})</f>
        <v>0</v>
      </c>
      <c r="AT18" s="60">
        <f t="shared" si="34"/>
        <v>1</v>
      </c>
      <c r="AU18" s="50"/>
      <c r="AV18" s="52"/>
      <c r="AW18" s="53"/>
      <c r="AX18" s="53"/>
      <c r="AY18" s="53"/>
      <c r="AZ18" s="52"/>
      <c r="BA18" s="55">
        <f t="shared" si="18"/>
        <v>0</v>
      </c>
      <c r="BB18" s="55" t="str">
        <f>LOOKUP(BA18,{0,1,2,3,4,5,6,7,8,9,10,11,12,13,14,15,16,17,18,19,20,21,22,23,24,25},{"0","50","48","46","44","42","40","38","36","34","32","30","28","26","24","22","20","18","16","14","12","10","8","6","4","2"})</f>
        <v>0</v>
      </c>
      <c r="BC18" s="56">
        <f t="shared" si="35"/>
        <v>0</v>
      </c>
      <c r="BD18" s="57"/>
      <c r="BE18" s="77"/>
      <c r="BF18" s="61"/>
      <c r="BG18" s="47"/>
      <c r="BH18" s="47"/>
      <c r="BI18" s="75"/>
      <c r="BJ18" s="59">
        <f t="shared" si="19"/>
        <v>0</v>
      </c>
      <c r="BK18" s="59" t="str">
        <f>LOOKUP(BJ18,{0,1,2,3,4,5,6,7,8,9,10,11,12,13,14,15,16,17,18,19,20,21,22,23,24,25},{"0","50","48","46","44","42","40","38","36","34","32","30","28","26","24","22","20","18","16","14","12","10","8","6","4","2"})</f>
        <v>0</v>
      </c>
      <c r="BL18" s="60">
        <f t="shared" si="36"/>
        <v>0</v>
      </c>
      <c r="BM18" s="50"/>
      <c r="BN18" s="52"/>
      <c r="BO18" s="53"/>
      <c r="BP18" s="53"/>
      <c r="BQ18" s="63"/>
      <c r="BR18" s="52"/>
      <c r="BS18" s="55">
        <f t="shared" si="20"/>
        <v>0</v>
      </c>
      <c r="BT18" s="55" t="str">
        <f>LOOKUP(BS18,{0,1,2,3,4,5,6,7,8,9,10,11,12,13,14,15,16,17,18,19,20,21,22,23,24,25},{"0","50","48","46","44","42","40","38","36","34","32","30","28","26","24","22","20","18","16","14","12","10","8","6","4","2"})</f>
        <v>0</v>
      </c>
      <c r="BU18" s="56">
        <f t="shared" si="37"/>
        <v>0</v>
      </c>
      <c r="BV18" s="57"/>
      <c r="BW18" s="75"/>
      <c r="BX18" s="47"/>
      <c r="BY18" s="47"/>
      <c r="BZ18" s="75"/>
      <c r="CA18" s="59">
        <f t="shared" si="21"/>
        <v>0</v>
      </c>
      <c r="CB18" s="59" t="str">
        <f>LOOKUP(CA18,{0,1,2,3,4,5,6,7,8,9,10,11,12,13,14,15,16,17,18,19,20,21,22,23,24,25},{"0","50","48","46","44","42","40","38","36","34","32","30","28","26","24","22","20","18","16","14","12","10","8","6","4","2"})</f>
        <v>0</v>
      </c>
      <c r="CC18" s="60">
        <f t="shared" si="38"/>
        <v>0</v>
      </c>
      <c r="CD18" s="50"/>
      <c r="CE18" s="51"/>
      <c r="CF18" s="53"/>
      <c r="CG18" s="53"/>
      <c r="CH18" s="53"/>
      <c r="CI18" s="51"/>
      <c r="CJ18" s="55">
        <f t="shared" si="22"/>
        <v>0</v>
      </c>
      <c r="CK18" s="55" t="str">
        <f>LOOKUP(CJ18,{0,1,2,3,4,5,6,7,8,9,10,11,12,13,14,15,16,17,18,19,20,21,22,23,24,25},{"0","50","48","46","44","42","40","38","36","34","32","30","28","26","24","22","20","18","16","14","12","10","8","6","4","2"})</f>
        <v>0</v>
      </c>
      <c r="CL18" s="53">
        <f t="shared" si="26"/>
        <v>0</v>
      </c>
      <c r="CM18" s="57"/>
      <c r="CN18" s="58"/>
      <c r="CO18" s="47"/>
      <c r="CP18" s="47"/>
      <c r="CQ18" s="47"/>
      <c r="CR18" s="58"/>
      <c r="CS18" s="59">
        <f t="shared" si="23"/>
        <v>0</v>
      </c>
      <c r="CT18" s="59" t="str">
        <f>LOOKUP(CS18,{0,1,2,3,4,5,6,7,8,9,10,11,12,13,14,15,16,17,18,19,20,21,22,23,24,25},{"0","50","48","46","44","42","40","38","36","34","32","30","28","26","24","22","20","18","16","14","12","10","8","6","4","2"})</f>
        <v>0</v>
      </c>
      <c r="CU18" s="47">
        <f t="shared" si="27"/>
        <v>0</v>
      </c>
      <c r="CV18" s="65"/>
      <c r="CW18" s="66"/>
      <c r="CX18" s="67"/>
      <c r="CY18" s="67"/>
      <c r="CZ18" s="67"/>
      <c r="DA18" s="66"/>
      <c r="DB18" s="68">
        <f t="shared" si="24"/>
        <v>0</v>
      </c>
      <c r="DC18" s="68" t="str">
        <f>LOOKUP(DB18,{0,1,2,3,4,5,6,7,8,9,10,11,12,13,14,15,16,17,18,19,20,21,22,23,24,25},{"0","50","48","46","44","42","40","38","36","34","32","30","28","26","24","22","20","18","16","14","12","10","8","6","4","2"})</f>
        <v>0</v>
      </c>
      <c r="DD18" s="67">
        <f t="shared" si="28"/>
        <v>0</v>
      </c>
      <c r="DE18" s="69"/>
      <c r="DF18" s="62"/>
      <c r="DG18" s="61"/>
      <c r="DH18" s="61"/>
      <c r="DI18" s="61"/>
      <c r="DJ18" s="62"/>
      <c r="DK18" s="70">
        <f t="shared" si="25"/>
        <v>0</v>
      </c>
      <c r="DL18" s="70" t="str">
        <f>LOOKUP(DK18,{0,1,2,3,4,5,6,7,8,9,10,11,12,13,14,15,16,17,18,19,20,21,22,23,24,25},{"0","50","48","46","44","42","40","38","36","34","32","30","28","26","24","22","20","18","16","14","12","10","8","6","4","2"})</f>
        <v>0</v>
      </c>
      <c r="DM18" s="61">
        <f t="shared" si="29"/>
        <v>0</v>
      </c>
    </row>
    <row r="19" spans="1:117" s="46" customFormat="1" ht="35.1" customHeight="1" x14ac:dyDescent="0.25">
      <c r="A19" s="177"/>
      <c r="B19" s="47">
        <v>17</v>
      </c>
      <c r="C19" s="170" t="s">
        <v>115</v>
      </c>
      <c r="D19" s="171" t="s">
        <v>116</v>
      </c>
      <c r="E19" s="170" t="s">
        <v>81</v>
      </c>
      <c r="F19" s="170" t="s">
        <v>117</v>
      </c>
      <c r="G19" s="210">
        <f t="shared" si="0"/>
        <v>0</v>
      </c>
      <c r="H19" s="211">
        <f t="shared" si="0"/>
        <v>0</v>
      </c>
      <c r="I19" s="210">
        <f t="shared" si="30"/>
        <v>0</v>
      </c>
      <c r="J19" s="212">
        <f t="shared" si="13"/>
        <v>0</v>
      </c>
      <c r="K19" s="189"/>
      <c r="L19" s="51"/>
      <c r="M19" s="52"/>
      <c r="N19" s="53"/>
      <c r="O19" s="53"/>
      <c r="P19" s="52"/>
      <c r="Q19" s="55">
        <f t="shared" si="14"/>
        <v>0</v>
      </c>
      <c r="R19" s="55" t="str">
        <f>LOOKUP(Q19,{0,1,2,3,4,5,6,7,8,9,10,11,12,13,14,15,16,17,18,19,20,21,22,23,24,25},{"0","50","48","46","44","42","40","38","36","34","32","30","28","26","24","22","20","18","16","14","12","10","8","6","4","2"})</f>
        <v>0</v>
      </c>
      <c r="S19" s="56">
        <f>SUM(N19+R19)</f>
        <v>0</v>
      </c>
      <c r="T19" s="57"/>
      <c r="U19" s="75"/>
      <c r="V19" s="47"/>
      <c r="W19" s="47"/>
      <c r="X19" s="47"/>
      <c r="Y19" s="75"/>
      <c r="Z19" s="59">
        <f t="shared" si="15"/>
        <v>0</v>
      </c>
      <c r="AA19" s="59" t="str">
        <f>LOOKUP(Z19,{0,1,2,3,4,5,6,7,8,9,10,11,12,13,14,15,16,17,18,19,20,21,22,23,24,25},{"0","50","48","46","44","42","40","38","36","34","32","30","28","26","24","22","20","18","16","14","12","10","8","6","4","2"})</f>
        <v>0</v>
      </c>
      <c r="AB19" s="60">
        <f>SUM(W19+AA19)</f>
        <v>0</v>
      </c>
      <c r="AC19" s="50"/>
      <c r="AD19" s="52"/>
      <c r="AE19" s="53"/>
      <c r="AF19" s="53"/>
      <c r="AG19" s="53"/>
      <c r="AH19" s="52"/>
      <c r="AI19" s="55">
        <f t="shared" si="16"/>
        <v>0</v>
      </c>
      <c r="AJ19" s="55" t="str">
        <f>LOOKUP(AI19,{0,1,2,3,4,5,6,7,8,9,10,11,12,13,14,15,16,17,18,19,20,21,22,23,24,25},{"0","50","48","46","44","42","40","38","36","34","32","30","28","26","24","22","20","18","16","14","12","10","8","6","4","2"})</f>
        <v>0</v>
      </c>
      <c r="AK19" s="56">
        <f>SUM(AF19+AJ19)</f>
        <v>0</v>
      </c>
      <c r="AL19" s="57"/>
      <c r="AM19" s="75"/>
      <c r="AN19" s="61"/>
      <c r="AO19" s="47"/>
      <c r="AP19" s="47"/>
      <c r="AQ19" s="75"/>
      <c r="AR19" s="59">
        <f t="shared" si="17"/>
        <v>0</v>
      </c>
      <c r="AS19" s="59" t="str">
        <f>LOOKUP(AR19,{0,1,2,3,4,5,6,7,8,9,10,11,12,13,14,15,16,17,18,19,20,21,22,23,24,25},{"0","50","48","46","44","42","40","38","36","34","32","30","28","26","24","22","20","18","16","14","12","10","8","6","4","2"})</f>
        <v>0</v>
      </c>
      <c r="AT19" s="60">
        <f>SUM(AO19+AS19)</f>
        <v>0</v>
      </c>
      <c r="AU19" s="50"/>
      <c r="AV19" s="52"/>
      <c r="AW19" s="53"/>
      <c r="AX19" s="53"/>
      <c r="AY19" s="53"/>
      <c r="AZ19" s="52"/>
      <c r="BA19" s="55">
        <f t="shared" si="18"/>
        <v>0</v>
      </c>
      <c r="BB19" s="55" t="str">
        <f>LOOKUP(BA19,{0,1,2,3,4,5,6,7,8,9,10,11,12,13,14,15,16,17,18,19,20,21,22,23,24,25},{"0","50","48","46","44","42","40","38","36","34","32","30","28","26","24","22","20","18","16","14","12","10","8","6","4","2"})</f>
        <v>0</v>
      </c>
      <c r="BC19" s="56">
        <f>SUM(AX19+BB19)</f>
        <v>0</v>
      </c>
      <c r="BD19" s="57"/>
      <c r="BE19" s="77"/>
      <c r="BF19" s="61"/>
      <c r="BG19" s="47"/>
      <c r="BH19" s="47"/>
      <c r="BI19" s="75"/>
      <c r="BJ19" s="59">
        <f t="shared" si="19"/>
        <v>0</v>
      </c>
      <c r="BK19" s="59" t="str">
        <f>LOOKUP(BJ19,{0,1,2,3,4,5,6,7,8,9,10,11,12,13,14,15,16,17,18,19,20,21,22,23,24,25},{"0","50","48","46","44","42","40","38","36","34","32","30","28","26","24","22","20","18","16","14","12","10","8","6","4","2"})</f>
        <v>0</v>
      </c>
      <c r="BL19" s="60">
        <f>SUM(BG19+BK19)</f>
        <v>0</v>
      </c>
      <c r="BM19" s="50"/>
      <c r="BN19" s="52"/>
      <c r="BO19" s="53"/>
      <c r="BP19" s="53"/>
      <c r="BQ19" s="63"/>
      <c r="BR19" s="52"/>
      <c r="BS19" s="55">
        <f t="shared" si="20"/>
        <v>0</v>
      </c>
      <c r="BT19" s="55" t="str">
        <f>LOOKUP(BS19,{0,1,2,3,4,5,6,7,8,9,10,11,12,13,14,15,16,17,18,19,20,21,22,23,24,25},{"0","50","48","46","44","42","40","38","36","34","32","30","28","26","24","22","20","18","16","14","12","10","8","6","4","2"})</f>
        <v>0</v>
      </c>
      <c r="BU19" s="56">
        <f>SUM(BO19+BT19)</f>
        <v>0</v>
      </c>
      <c r="BV19" s="57"/>
      <c r="BW19" s="75"/>
      <c r="BX19" s="47"/>
      <c r="BY19" s="47"/>
      <c r="BZ19" s="75"/>
      <c r="CA19" s="59">
        <f t="shared" si="21"/>
        <v>0</v>
      </c>
      <c r="CB19" s="59" t="str">
        <f>LOOKUP(CA19,{0,1,2,3,4,5,6,7,8,9,10,11,12,13,14,15,16,17,18,19,20,21,22,23,24,25},{"0","50","48","46","44","42","40","38","36","34","32","30","28","26","24","22","20","18","16","14","12","10","8","6","4","2"})</f>
        <v>0</v>
      </c>
      <c r="CC19" s="60">
        <f>SUM(BX19+CB19)</f>
        <v>0</v>
      </c>
      <c r="CD19" s="50"/>
      <c r="CE19" s="51"/>
      <c r="CF19" s="53"/>
      <c r="CG19" s="53"/>
      <c r="CH19" s="53"/>
      <c r="CI19" s="51"/>
      <c r="CJ19" s="55">
        <f t="shared" si="22"/>
        <v>0</v>
      </c>
      <c r="CK19" s="55" t="str">
        <f>LOOKUP(CJ19,{0,1,2,3,4,5,6,7,8,9,10,11,12,13,14,15,16,17,18,19,20,21,22,23,24,25},{"0","50","48","46","44","42","40","38","36","34","32","30","28","26","24","22","20","18","16","14","12","10","8","6","4","2"})</f>
        <v>0</v>
      </c>
      <c r="CL19" s="53">
        <f>SUM(CG19+CK19)</f>
        <v>0</v>
      </c>
      <c r="CM19" s="57"/>
      <c r="CN19" s="58"/>
      <c r="CO19" s="47"/>
      <c r="CP19" s="47"/>
      <c r="CQ19" s="47"/>
      <c r="CR19" s="58"/>
      <c r="CS19" s="59">
        <f t="shared" si="23"/>
        <v>0</v>
      </c>
      <c r="CT19" s="59" t="str">
        <f>LOOKUP(CS19,{0,1,2,3,4,5,6,7,8,9,10,11,12,13,14,15,16,17,18,19,20,21,22,23,24,25},{"0","50","48","46","44","42","40","38","36","34","32","30","28","26","24","22","20","18","16","14","12","10","8","6","4","2"})</f>
        <v>0</v>
      </c>
      <c r="CU19" s="47">
        <f>SUM(CP19+CT19)</f>
        <v>0</v>
      </c>
      <c r="CV19" s="65"/>
      <c r="CW19" s="66"/>
      <c r="CX19" s="67"/>
      <c r="CY19" s="67"/>
      <c r="CZ19" s="67"/>
      <c r="DA19" s="66"/>
      <c r="DB19" s="68">
        <f t="shared" si="24"/>
        <v>0</v>
      </c>
      <c r="DC19" s="68" t="str">
        <f>LOOKUP(DB19,{0,1,2,3,4,5,6,7,8,9,10,11,12,13,14,15,16,17,18,19,20,21,22,23,24,25},{"0","50","48","46","44","42","40","38","36","34","32","30","28","26","24","22","20","18","16","14","12","10","8","6","4","2"})</f>
        <v>0</v>
      </c>
      <c r="DD19" s="67">
        <f>SUM(CY19+DC19)</f>
        <v>0</v>
      </c>
      <c r="DE19" s="69"/>
      <c r="DF19" s="62"/>
      <c r="DG19" s="61"/>
      <c r="DH19" s="61"/>
      <c r="DI19" s="61"/>
      <c r="DJ19" s="62"/>
      <c r="DK19" s="70">
        <f t="shared" si="25"/>
        <v>0</v>
      </c>
      <c r="DL19" s="70" t="str">
        <f>LOOKUP(DK19,{0,1,2,3,4,5,6,7,8,9,10,11,12,13,14,15,16,17,18,19,20,21,22,23,24,25},{"0","50","48","46","44","42","40","38","36","34","32","30","28","26","24","22","20","18","16","14","12","10","8","6","4","2"})</f>
        <v>0</v>
      </c>
      <c r="DM19" s="61">
        <f>SUM(DH19+DL19)</f>
        <v>0</v>
      </c>
    </row>
    <row r="20" spans="1:117" s="46" customFormat="1" ht="33.75" customHeight="1" x14ac:dyDescent="0.25">
      <c r="A20" s="177"/>
      <c r="B20" s="47">
        <v>18</v>
      </c>
      <c r="C20" s="170" t="s">
        <v>99</v>
      </c>
      <c r="D20" s="171" t="s">
        <v>100</v>
      </c>
      <c r="E20" s="170" t="s">
        <v>99</v>
      </c>
      <c r="F20" s="171" t="s">
        <v>100</v>
      </c>
      <c r="G20" s="210">
        <f t="shared" si="0"/>
        <v>0</v>
      </c>
      <c r="H20" s="211">
        <f t="shared" si="0"/>
        <v>0</v>
      </c>
      <c r="I20" s="210">
        <f>SUM(S20,AB20,AK20,AT20,BC20,BL20,BU20,CC20,CL20,CU20,DD20,DM20)</f>
        <v>0</v>
      </c>
      <c r="J20" s="212">
        <f t="shared" si="13"/>
        <v>0</v>
      </c>
      <c r="K20" s="189" t="s">
        <v>39</v>
      </c>
      <c r="L20" s="51"/>
      <c r="M20" s="52"/>
      <c r="N20" s="53"/>
      <c r="O20" s="53"/>
      <c r="P20" s="52"/>
      <c r="Q20" s="55">
        <f t="shared" si="14"/>
        <v>0</v>
      </c>
      <c r="R20" s="55" t="str">
        <f>LOOKUP(Q20,{0,1,2,3,4,5,6,7,8,9,10,11,12,13,14,15,16,17,18,19,20,21,22,23,24,25},{"0","50","48","46","44","42","40","38","36","34","32","30","28","26","24","22","20","18","16","14","12","10","8","6","4","2"})</f>
        <v>0</v>
      </c>
      <c r="S20" s="56">
        <f>SUM(N20+R20)</f>
        <v>0</v>
      </c>
      <c r="T20" s="57"/>
      <c r="U20" s="75"/>
      <c r="V20" s="74"/>
      <c r="W20" s="47"/>
      <c r="X20" s="47"/>
      <c r="Y20" s="75"/>
      <c r="Z20" s="59">
        <f t="shared" si="15"/>
        <v>0</v>
      </c>
      <c r="AA20" s="59" t="str">
        <f>LOOKUP(Z20,{0,1,2,3,4,5,6,7,8,9,10,11,12,13,14,15,16,17,18,19,20,21,22,23,24,25},{"0","50","48","46","44","42","40","38","36","34","32","30","28","26","24","22","20","18","16","14","12","10","8","6","4","2"})</f>
        <v>0</v>
      </c>
      <c r="AB20" s="60">
        <f>SUM(W20+AA20)</f>
        <v>0</v>
      </c>
      <c r="AC20" s="72" t="s">
        <v>39</v>
      </c>
      <c r="AD20" s="52"/>
      <c r="AE20" s="53"/>
      <c r="AF20" s="53"/>
      <c r="AG20" s="53"/>
      <c r="AH20" s="52"/>
      <c r="AI20" s="55">
        <f t="shared" si="16"/>
        <v>0</v>
      </c>
      <c r="AJ20" s="55" t="str">
        <f>LOOKUP(AI20,{0,1,2,3,4,5,6,7,8,9,10,11,12,13,14,15,16,17,18,19,20,21,22,23,24,25},{"0","50","48","46","44","42","40","38","36","34","32","30","28","26","24","22","20","18","16","14","12","10","8","6","4","2"})</f>
        <v>0</v>
      </c>
      <c r="AK20" s="56">
        <f>SUM(AF20+AJ20)</f>
        <v>0</v>
      </c>
      <c r="AL20" s="57"/>
      <c r="AM20" s="75"/>
      <c r="AN20" s="61"/>
      <c r="AO20" s="47"/>
      <c r="AP20" s="47"/>
      <c r="AQ20" s="75"/>
      <c r="AR20" s="59">
        <f t="shared" si="17"/>
        <v>0</v>
      </c>
      <c r="AS20" s="59" t="str">
        <f>LOOKUP(AR20,{0,1,2,3,4,5,6,7,8,9,10,11,12,13,14,15,16,17,18,19,20,21,22,23,24,25},{"0","50","48","46","44","42","40","38","36","34","32","30","28","26","24","22","20","18","16","14","12","10","8","6","4","2"})</f>
        <v>0</v>
      </c>
      <c r="AT20" s="60">
        <f>SUM(AO20+AS20)</f>
        <v>0</v>
      </c>
      <c r="AU20" s="50"/>
      <c r="AV20" s="52"/>
      <c r="AW20" s="53"/>
      <c r="AX20" s="53"/>
      <c r="AY20" s="53"/>
      <c r="AZ20" s="52"/>
      <c r="BA20" s="55">
        <f t="shared" si="18"/>
        <v>0</v>
      </c>
      <c r="BB20" s="55" t="str">
        <f>LOOKUP(BA20,{0,1,2,3,4,5,6,7,8,9,10,11,12,13,14,15,16,17,18,19,20,21,22,23,24,25},{"0","50","48","46","44","42","40","38","36","34","32","30","28","26","24","22","20","18","16","14","12","10","8","6","4","2"})</f>
        <v>0</v>
      </c>
      <c r="BC20" s="56">
        <f>SUM(AX20+BB20)</f>
        <v>0</v>
      </c>
      <c r="BD20" s="57"/>
      <c r="BE20" s="77"/>
      <c r="BF20" s="61"/>
      <c r="BG20" s="47"/>
      <c r="BH20" s="47"/>
      <c r="BI20" s="75"/>
      <c r="BJ20" s="59">
        <f t="shared" si="19"/>
        <v>0</v>
      </c>
      <c r="BK20" s="59" t="str">
        <f>LOOKUP(BJ20,{0,1,2,3,4,5,6,7,8,9,10,11,12,13,14,15,16,17,18,19,20,21,22,23,24,25},{"0","50","48","46","44","42","40","38","36","34","32","30","28","26","24","22","20","18","16","14","12","10","8","6","4","2"})</f>
        <v>0</v>
      </c>
      <c r="BL20" s="60">
        <f>SUM(BG20+BK20)</f>
        <v>0</v>
      </c>
      <c r="BM20" s="50"/>
      <c r="BN20" s="52"/>
      <c r="BO20" s="53"/>
      <c r="BP20" s="53"/>
      <c r="BQ20" s="63"/>
      <c r="BR20" s="52"/>
      <c r="BS20" s="55">
        <f t="shared" si="20"/>
        <v>0</v>
      </c>
      <c r="BT20" s="55" t="str">
        <f>LOOKUP(BS20,{0,1,2,3,4,5,6,7,8,9,10,11,12,13,14,15,16,17,18,19,20,21,22,23,24,25},{"0","50","48","46","44","42","40","38","36","34","32","30","28","26","24","22","20","18","16","14","12","10","8","6","4","2"})</f>
        <v>0</v>
      </c>
      <c r="BU20" s="56">
        <f>SUM(BO20+BT20)</f>
        <v>0</v>
      </c>
      <c r="BV20" s="57"/>
      <c r="BW20" s="75"/>
      <c r="BX20" s="47"/>
      <c r="BY20" s="47"/>
      <c r="BZ20" s="75"/>
      <c r="CA20" s="59">
        <f t="shared" si="21"/>
        <v>0</v>
      </c>
      <c r="CB20" s="59" t="str">
        <f>LOOKUP(CA20,{0,1,2,3,4,5,6,7,8,9,10,11,12,13,14,15,16,17,18,19,20,21,22,23,24,25},{"0","50","48","46","44","42","40","38","36","34","32","30","28","26","24","22","20","18","16","14","12","10","8","6","4","2"})</f>
        <v>0</v>
      </c>
      <c r="CC20" s="60">
        <f>SUM(BX20+CB20)</f>
        <v>0</v>
      </c>
      <c r="CD20" s="50"/>
      <c r="CE20" s="51"/>
      <c r="CF20" s="53"/>
      <c r="CG20" s="53"/>
      <c r="CH20" s="53"/>
      <c r="CI20" s="51"/>
      <c r="CJ20" s="55">
        <f t="shared" si="22"/>
        <v>0</v>
      </c>
      <c r="CK20" s="55" t="str">
        <f>LOOKUP(CJ20,{0,1,2,3,4,5,6,7,8,9,10,11,12,13,14,15,16,17,18,19,20,21,22,23,24,25},{"0","50","48","46","44","42","40","38","36","34","32","30","28","26","24","22","20","18","16","14","12","10","8","6","4","2"})</f>
        <v>0</v>
      </c>
      <c r="CL20" s="53">
        <f>SUM(CG20+CK20)</f>
        <v>0</v>
      </c>
      <c r="CM20" s="57"/>
      <c r="CN20" s="58"/>
      <c r="CO20" s="47"/>
      <c r="CP20" s="47"/>
      <c r="CQ20" s="47"/>
      <c r="CR20" s="58"/>
      <c r="CS20" s="59">
        <f t="shared" si="23"/>
        <v>0</v>
      </c>
      <c r="CT20" s="59" t="str">
        <f>LOOKUP(CS20,{0,1,2,3,4,5,6,7,8,9,10,11,12,13,14,15,16,17,18,19,20,21,22,23,24,25},{"0","50","48","46","44","42","40","38","36","34","32","30","28","26","24","22","20","18","16","14","12","10","8","6","4","2"})</f>
        <v>0</v>
      </c>
      <c r="CU20" s="47">
        <f>SUM(CP20+CT20)</f>
        <v>0</v>
      </c>
      <c r="CV20" s="65"/>
      <c r="CW20" s="66"/>
      <c r="CX20" s="67"/>
      <c r="CY20" s="67"/>
      <c r="CZ20" s="67"/>
      <c r="DA20" s="66"/>
      <c r="DB20" s="68">
        <f t="shared" si="24"/>
        <v>0</v>
      </c>
      <c r="DC20" s="68" t="str">
        <f>LOOKUP(DB20,{0,1,2,3,4,5,6,7,8,9,10,11,12,13,14,15,16,17,18,19,20,21,22,23,24,25},{"0","50","48","46","44","42","40","38","36","34","32","30","28","26","24","22","20","18","16","14","12","10","8","6","4","2"})</f>
        <v>0</v>
      </c>
      <c r="DD20" s="67">
        <f>SUM(CY20+DC20)</f>
        <v>0</v>
      </c>
      <c r="DE20" s="69"/>
      <c r="DF20" s="62"/>
      <c r="DG20" s="61"/>
      <c r="DH20" s="61"/>
      <c r="DI20" s="61"/>
      <c r="DJ20" s="62"/>
      <c r="DK20" s="70">
        <f t="shared" si="25"/>
        <v>0</v>
      </c>
      <c r="DL20" s="70" t="str">
        <f>LOOKUP(DK20,{0,1,2,3,4,5,6,7,8,9,10,11,12,13,14,15,16,17,18,19,20,21,22,23,24,25},{"0","50","48","46","44","42","40","38","36","34","32","30","28","26","24","22","20","18","16","14","12","10","8","6","4","2"})</f>
        <v>0</v>
      </c>
      <c r="DM20" s="61">
        <f>SUM(DH20+DL20)</f>
        <v>0</v>
      </c>
    </row>
    <row r="21" spans="1:117" s="46" customFormat="1" ht="33.75" customHeight="1" x14ac:dyDescent="0.25">
      <c r="A21" s="177"/>
      <c r="B21" s="47">
        <v>19</v>
      </c>
      <c r="C21" s="170" t="s">
        <v>111</v>
      </c>
      <c r="D21" s="171" t="s">
        <v>147</v>
      </c>
      <c r="E21" s="170"/>
      <c r="F21" s="171" t="s">
        <v>147</v>
      </c>
      <c r="G21" s="210">
        <f t="shared" si="0"/>
        <v>0</v>
      </c>
      <c r="H21" s="211">
        <f t="shared" si="0"/>
        <v>0</v>
      </c>
      <c r="I21" s="210">
        <f>SUM(S21,AB21,AK21,AT21,BC21,BL21,BU21,CC21,CL21,CU2,DD21,DM236,CU21,DM21)</f>
        <v>0</v>
      </c>
      <c r="J21" s="212">
        <f t="shared" si="13"/>
        <v>0</v>
      </c>
      <c r="K21" s="189" t="s">
        <v>39</v>
      </c>
      <c r="L21" s="172"/>
      <c r="M21" s="52"/>
      <c r="N21" s="53"/>
      <c r="O21" s="53"/>
      <c r="P21" s="52"/>
      <c r="Q21" s="55">
        <f t="shared" si="14"/>
        <v>0</v>
      </c>
      <c r="R21" s="55" t="str">
        <f>LOOKUP(Q21,{0,1,2,3,4,5,6,7,8,9,10,11,12,13,14,15,16,17,18,19,20,21,22,23,24,25},{"0","50","48","46","44","42","40","38","36","34","32","30","28","26","24","22","20","18","16","14","12","10","8","6","4","2"})</f>
        <v>0</v>
      </c>
      <c r="S21" s="56">
        <f>SUM(N21+R21)</f>
        <v>0</v>
      </c>
      <c r="T21" s="57"/>
      <c r="U21" s="75"/>
      <c r="V21" s="74"/>
      <c r="W21" s="47"/>
      <c r="X21" s="47"/>
      <c r="Y21" s="75"/>
      <c r="Z21" s="59">
        <f t="shared" si="15"/>
        <v>0</v>
      </c>
      <c r="AA21" s="59" t="str">
        <f>LOOKUP(Z21,{0,1,2,3,4,5,6,7,8,9,10,11,12,13,14,15,16,17,18,19,20,21,22,23,24,25},{"0","50","48","46","44","42","40","38","36","34","32","30","28","26","24","22","20","18","16","14","12","10","8","6","4","2"})</f>
        <v>0</v>
      </c>
      <c r="AB21" s="60">
        <f>SUM(W21+AA21)</f>
        <v>0</v>
      </c>
      <c r="AC21" s="72" t="s">
        <v>39</v>
      </c>
      <c r="AD21" s="52"/>
      <c r="AE21" s="53"/>
      <c r="AF21" s="53"/>
      <c r="AG21" s="53"/>
      <c r="AH21" s="52"/>
      <c r="AI21" s="55">
        <f t="shared" si="16"/>
        <v>0</v>
      </c>
      <c r="AJ21" s="55" t="str">
        <f>LOOKUP(AI21,{0,1,2,3,4,5,6,7,8,9,10,11,12,13,14,15,16,17,18,19,20,21,22,23,24,25},{"0","50","48","46","44","42","40","38","36","34","32","30","28","26","24","22","20","18","16","14","12","10","8","6","4","2"})</f>
        <v>0</v>
      </c>
      <c r="AK21" s="56">
        <f>SUM(AF21+AJ21)</f>
        <v>0</v>
      </c>
      <c r="AL21" s="57"/>
      <c r="AM21" s="75"/>
      <c r="AN21" s="61"/>
      <c r="AO21" s="47"/>
      <c r="AP21" s="47"/>
      <c r="AQ21" s="75"/>
      <c r="AR21" s="59">
        <f t="shared" si="17"/>
        <v>0</v>
      </c>
      <c r="AS21" s="59" t="str">
        <f>LOOKUP(AR21,{0,1,2,3,4,5,6,7,8,9,10,11,12,13,14,15,16,17,18,19,20,21,22,23,24,25},{"0","50","48","46","44","42","40","38","36","34","32","30","28","26","24","22","20","18","16","14","12","10","8","6","4","2"})</f>
        <v>0</v>
      </c>
      <c r="AT21" s="60">
        <f>SUM(AO21+AS21)</f>
        <v>0</v>
      </c>
      <c r="AU21" s="50"/>
      <c r="AV21" s="52"/>
      <c r="AW21" s="53"/>
      <c r="AX21" s="53"/>
      <c r="AY21" s="53"/>
      <c r="AZ21" s="52"/>
      <c r="BA21" s="55">
        <f t="shared" si="18"/>
        <v>0</v>
      </c>
      <c r="BB21" s="55" t="str">
        <f>LOOKUP(BA21,{0,1,2,3,4,5,6,7,8,9,10,11,12,13,14,15,16,17,18,19,20,21,22,23,24,25},{"0","50","48","46","44","42","40","38","36","34","32","30","28","26","24","22","20","18","16","14","12","10","8","6","4","2"})</f>
        <v>0</v>
      </c>
      <c r="BC21" s="56">
        <f>SUM(AX21+BB21)</f>
        <v>0</v>
      </c>
      <c r="BD21" s="57"/>
      <c r="BE21" s="77"/>
      <c r="BF21" s="61"/>
      <c r="BG21" s="47"/>
      <c r="BH21" s="47"/>
      <c r="BI21" s="75"/>
      <c r="BJ21" s="59">
        <f t="shared" si="19"/>
        <v>0</v>
      </c>
      <c r="BK21" s="59" t="str">
        <f>LOOKUP(BJ21,{0,1,2,3,4,5,6,7,8,9,10,11,12,13,14,15,16,17,18,19,20,21,22,23,24,25},{"0","50","48","46","44","42","40","38","36","34","32","30","28","26","24","22","20","18","16","14","12","10","8","6","4","2"})</f>
        <v>0</v>
      </c>
      <c r="BL21" s="60">
        <f>SUM(BG21+BK21)</f>
        <v>0</v>
      </c>
      <c r="BM21" s="50"/>
      <c r="BN21" s="52"/>
      <c r="BO21" s="53"/>
      <c r="BP21" s="53"/>
      <c r="BQ21" s="63"/>
      <c r="BR21" s="52"/>
      <c r="BS21" s="55">
        <f t="shared" si="20"/>
        <v>0</v>
      </c>
      <c r="BT21" s="55" t="str">
        <f>LOOKUP(BS21,{0,1,2,3,4,5,6,7,8,9,10,11,12,13,14,15,16,17,18,19,20,21,22,23,24,25},{"0","50","48","46","44","42","40","38","36","34","32","30","28","26","24","22","20","18","16","14","12","10","8","6","4","2"})</f>
        <v>0</v>
      </c>
      <c r="BU21" s="56">
        <f>SUM(BO21+BT21)</f>
        <v>0</v>
      </c>
      <c r="BV21" s="57"/>
      <c r="BW21" s="75"/>
      <c r="BX21" s="47"/>
      <c r="BY21" s="47"/>
      <c r="BZ21" s="75"/>
      <c r="CA21" s="59">
        <f t="shared" si="21"/>
        <v>0</v>
      </c>
      <c r="CB21" s="59" t="str">
        <f>LOOKUP(CA21,{0,1,2,3,4,5,6,7,8,9,10,11,12,13,14,15,16,17,18,19,20,21,22,23,24,25},{"0","50","48","46","44","42","40","38","36","34","32","30","28","26","24","22","20","18","16","14","12","10","8","6","4","2"})</f>
        <v>0</v>
      </c>
      <c r="CC21" s="60">
        <f>SUM(BX21+CB21)</f>
        <v>0</v>
      </c>
      <c r="CD21" s="50"/>
      <c r="CE21" s="51"/>
      <c r="CF21" s="53"/>
      <c r="CG21" s="53"/>
      <c r="CH21" s="53"/>
      <c r="CI21" s="51"/>
      <c r="CJ21" s="55">
        <f t="shared" si="22"/>
        <v>0</v>
      </c>
      <c r="CK21" s="55" t="str">
        <f>LOOKUP(CJ21,{0,1,2,3,4,5,6,7,8,9,10,11,12,13,14,15,16,17,18,19,20,21,22,23,24,25},{"0","50","48","46","44","42","40","38","36","34","32","30","28","26","24","22","20","18","16","14","12","10","8","6","4","2"})</f>
        <v>0</v>
      </c>
      <c r="CL21" s="53">
        <f>SUM(CG21+CK21)</f>
        <v>0</v>
      </c>
      <c r="CM21" s="57"/>
      <c r="CN21" s="58"/>
      <c r="CO21" s="47"/>
      <c r="CP21" s="47"/>
      <c r="CQ21" s="47"/>
      <c r="CR21" s="58"/>
      <c r="CS21" s="59">
        <f t="shared" si="23"/>
        <v>0</v>
      </c>
      <c r="CT21" s="59" t="str">
        <f>LOOKUP(CS21,{0,1,2,3,4,5,6,7,8,9,10,11,12,13,14,15,16,17,18,19,20,21,22,23,24,25},{"0","50","48","46","44","42","40","38","36","34","32","30","28","26","24","22","20","18","16","14","12","10","8","6","4","2"})</f>
        <v>0</v>
      </c>
      <c r="CU21" s="47">
        <f>SUM(CP21+CT21)</f>
        <v>0</v>
      </c>
      <c r="CV21" s="65"/>
      <c r="CW21" s="66"/>
      <c r="CX21" s="67"/>
      <c r="CY21" s="67"/>
      <c r="CZ21" s="67"/>
      <c r="DA21" s="66"/>
      <c r="DB21" s="68">
        <f t="shared" si="24"/>
        <v>0</v>
      </c>
      <c r="DC21" s="68" t="str">
        <f>LOOKUP(DB21,{0,1,2,3,4,5,6,7,8,9,10,11,12,13,14,15,16,17,18,19,20,21,22,23,24,25},{"0","50","48","46","44","42","40","38","36","34","32","30","28","26","24","22","20","18","16","14","12","10","8","6","4","2"})</f>
        <v>0</v>
      </c>
      <c r="DD21" s="67">
        <f>SUM(CY21+DC21)</f>
        <v>0</v>
      </c>
      <c r="DE21" s="69"/>
      <c r="DF21" s="62"/>
      <c r="DG21" s="61"/>
      <c r="DH21" s="61"/>
      <c r="DI21" s="61"/>
      <c r="DJ21" s="62"/>
      <c r="DK21" s="70">
        <f t="shared" si="25"/>
        <v>0</v>
      </c>
      <c r="DL21" s="70" t="str">
        <f>LOOKUP(DK21,{0,1,2,3,4,5,6,7,8,9,10,11,12,13,14,15,16,17,18,19,20,21,22,23,24,25},{"0","50","48","46","44","42","40","38","36","34","32","30","28","26","24","22","20","18","16","14","12","10","8","6","4","2"})</f>
        <v>0</v>
      </c>
      <c r="DM21" s="61">
        <f>SUM(DH21+DL21)</f>
        <v>0</v>
      </c>
    </row>
    <row r="22" spans="1:117" s="46" customFormat="1" ht="33.75" customHeight="1" x14ac:dyDescent="0.25">
      <c r="A22" s="177"/>
      <c r="B22" s="47">
        <v>20</v>
      </c>
      <c r="C22" s="170"/>
      <c r="D22" s="171"/>
      <c r="E22" s="170"/>
      <c r="F22" s="170"/>
      <c r="G22" s="210">
        <f t="shared" si="0"/>
        <v>0</v>
      </c>
      <c r="H22" s="211">
        <f t="shared" si="0"/>
        <v>0</v>
      </c>
      <c r="I22" s="210">
        <f>SUM(S22,AB22,AK22,AT22,BC22,BL22,BU22,CC22,CL22,CU22,DD22,DM22)</f>
        <v>0</v>
      </c>
      <c r="J22" s="212">
        <f t="shared" si="13"/>
        <v>0</v>
      </c>
      <c r="K22" s="189"/>
      <c r="L22" s="51"/>
      <c r="M22" s="52"/>
      <c r="N22" s="53"/>
      <c r="O22" s="53"/>
      <c r="P22" s="52"/>
      <c r="Q22" s="55">
        <f t="shared" si="14"/>
        <v>0</v>
      </c>
      <c r="R22" s="55" t="str">
        <f>LOOKUP(Q22,{0,1,2,3,4,5,6,7,8,9,10,11,12,13,14,15,16,17,18,19,20,21,22,23,24,25},{"0","50","48","46","44","42","40","38","36","34","32","30","28","26","24","22","20","18","16","14","12","10","8","6","4","2"})</f>
        <v>0</v>
      </c>
      <c r="S22" s="56">
        <f>SUM(N22+R22)</f>
        <v>0</v>
      </c>
      <c r="T22" s="57"/>
      <c r="U22" s="75"/>
      <c r="V22" s="74"/>
      <c r="W22" s="47"/>
      <c r="X22" s="47"/>
      <c r="Y22" s="75"/>
      <c r="Z22" s="59">
        <f t="shared" si="15"/>
        <v>0</v>
      </c>
      <c r="AA22" s="59" t="str">
        <f>LOOKUP(Z22,{0,1,2,3,4,5,6,7,8,9,10,11,12,13,14,15,16,17,18,19,20,21,22,23,24,25},{"0","50","48","46","44","42","40","38","36","34","32","30","28","26","24","22","20","18","16","14","12","10","8","6","4","2"})</f>
        <v>0</v>
      </c>
      <c r="AB22" s="60">
        <f>SUM(W22+AA22)</f>
        <v>0</v>
      </c>
      <c r="AC22" s="72" t="s">
        <v>39</v>
      </c>
      <c r="AD22" s="52"/>
      <c r="AE22" s="53"/>
      <c r="AF22" s="53"/>
      <c r="AG22" s="53"/>
      <c r="AH22" s="52"/>
      <c r="AI22" s="55">
        <f t="shared" si="16"/>
        <v>0</v>
      </c>
      <c r="AJ22" s="55" t="str">
        <f>LOOKUP(AI22,{0,1,2,3,4,5,6,7,8,9,10,11,12,13,14,15,16,17,18,19,20,21,22,23,24,25},{"0","50","48","46","44","42","40","38","36","34","32","30","28","26","24","22","20","18","16","14","12","10","8","6","4","2"})</f>
        <v>0</v>
      </c>
      <c r="AK22" s="56">
        <f>SUM(AF22+AJ22)</f>
        <v>0</v>
      </c>
      <c r="AL22" s="57"/>
      <c r="AM22" s="75"/>
      <c r="AN22" s="61"/>
      <c r="AO22" s="47"/>
      <c r="AP22" s="47"/>
      <c r="AQ22" s="75"/>
      <c r="AR22" s="59">
        <f t="shared" si="17"/>
        <v>0</v>
      </c>
      <c r="AS22" s="59" t="str">
        <f>LOOKUP(AR22,{0,1,2,3,4,5,6,7,8,9,10,11,12,13,14,15,16,17,18,19,20,21,22,23,24,25},{"0","50","48","46","44","42","40","38","36","34","32","30","28","26","24","22","20","18","16","14","12","10","8","6","4","2"})</f>
        <v>0</v>
      </c>
      <c r="AT22" s="60">
        <f>SUM(AO22+AS22)</f>
        <v>0</v>
      </c>
      <c r="AU22" s="50"/>
      <c r="AV22" s="52"/>
      <c r="AW22" s="53"/>
      <c r="AX22" s="53"/>
      <c r="AY22" s="53"/>
      <c r="AZ22" s="52"/>
      <c r="BA22" s="55">
        <f t="shared" si="18"/>
        <v>0</v>
      </c>
      <c r="BB22" s="55" t="str">
        <f>LOOKUP(BA22,{0,1,2,3,4,5,6,7,8,9,10,11,12,13,14,15,16,17,18,19,20,21,22,23,24,25},{"0","50","48","46","44","42","40","38","36","34","32","30","28","26","24","22","20","18","16","14","12","10","8","6","4","2"})</f>
        <v>0</v>
      </c>
      <c r="BC22" s="56">
        <f>SUM(AX22+BB22)</f>
        <v>0</v>
      </c>
      <c r="BD22" s="57"/>
      <c r="BE22" s="77"/>
      <c r="BF22" s="61"/>
      <c r="BG22" s="47"/>
      <c r="BH22" s="47"/>
      <c r="BI22" s="75"/>
      <c r="BJ22" s="59">
        <f t="shared" si="19"/>
        <v>0</v>
      </c>
      <c r="BK22" s="59" t="str">
        <f>LOOKUP(BJ22,{0,1,2,3,4,5,6,7,8,9,10,11,12,13,14,15,16,17,18,19,20,21,22,23,24,25},{"0","50","48","46","44","42","40","38","36","34","32","30","28","26","24","22","20","18","16","14","12","10","8","6","4","2"})</f>
        <v>0</v>
      </c>
      <c r="BL22" s="60">
        <f>SUM(BG22+BK22)</f>
        <v>0</v>
      </c>
      <c r="BM22" s="50"/>
      <c r="BN22" s="52"/>
      <c r="BO22" s="53"/>
      <c r="BP22" s="53"/>
      <c r="BQ22" s="63"/>
      <c r="BR22" s="52"/>
      <c r="BS22" s="55">
        <f t="shared" si="20"/>
        <v>0</v>
      </c>
      <c r="BT22" s="55" t="str">
        <f>LOOKUP(BS22,{0,1,2,3,4,5,6,7,8,9,10,11,12,13,14,15,16,17,18,19,20,21,22,23,24,25},{"0","50","48","46","44","42","40","38","36","34","32","30","28","26","24","22","20","18","16","14","12","10","8","6","4","2"})</f>
        <v>0</v>
      </c>
      <c r="BU22" s="56">
        <f>SUM(BO22+BT22)</f>
        <v>0</v>
      </c>
      <c r="BV22" s="57"/>
      <c r="BW22" s="75"/>
      <c r="BX22" s="47"/>
      <c r="BY22" s="47"/>
      <c r="BZ22" s="75"/>
      <c r="CA22" s="59">
        <f t="shared" si="21"/>
        <v>0</v>
      </c>
      <c r="CB22" s="59" t="str">
        <f>LOOKUP(CA22,{0,1,2,3,4,5,6,7,8,9,10,11,12,13,14,15,16,17,18,19,20,21,22,23,24,25},{"0","50","48","46","44","42","40","38","36","34","32","30","28","26","24","22","20","18","16","14","12","10","8","6","4","2"})</f>
        <v>0</v>
      </c>
      <c r="CC22" s="60">
        <f>SUM(BX22+CB22)</f>
        <v>0</v>
      </c>
      <c r="CD22" s="50"/>
      <c r="CE22" s="51"/>
      <c r="CF22" s="53"/>
      <c r="CG22" s="53"/>
      <c r="CH22" s="53"/>
      <c r="CI22" s="51"/>
      <c r="CJ22" s="55">
        <f t="shared" si="22"/>
        <v>0</v>
      </c>
      <c r="CK22" s="55" t="str">
        <f>LOOKUP(CJ22,{0,1,2,3,4,5,6,7,8,9,10,11,12,13,14,15,16,17,18,19,20,21,22,23,24,25},{"0","50","48","46","44","42","40","38","36","34","32","30","28","26","24","22","20","18","16","14","12","10","8","6","4","2"})</f>
        <v>0</v>
      </c>
      <c r="CL22" s="53">
        <f>SUM(CG22+CK22)</f>
        <v>0</v>
      </c>
      <c r="CM22" s="57"/>
      <c r="CN22" s="58"/>
      <c r="CO22" s="47"/>
      <c r="CP22" s="47"/>
      <c r="CQ22" s="47"/>
      <c r="CR22" s="58"/>
      <c r="CS22" s="59">
        <f t="shared" si="23"/>
        <v>0</v>
      </c>
      <c r="CT22" s="59" t="str">
        <f>LOOKUP(CS22,{0,1,2,3,4,5,6,7,8,9,10,11,12,13,14,15,16,17,18,19,20,21,22,23,24,25},{"0","50","48","46","44","42","40","38","36","34","32","30","28","26","24","22","20","18","16","14","12","10","8","6","4","2"})</f>
        <v>0</v>
      </c>
      <c r="CU22" s="47">
        <f>SUM(CP22+CT22)</f>
        <v>0</v>
      </c>
      <c r="CV22" s="65"/>
      <c r="CW22" s="66"/>
      <c r="CX22" s="67"/>
      <c r="CY22" s="67"/>
      <c r="CZ22" s="67"/>
      <c r="DA22" s="66"/>
      <c r="DB22" s="68">
        <f t="shared" si="24"/>
        <v>0</v>
      </c>
      <c r="DC22" s="68" t="str">
        <f>LOOKUP(DB22,{0,1,2,3,4,5,6,7,8,9,10,11,12,13,14,15,16,17,18,19,20,21,22,23,24,25},{"0","50","48","46","44","42","40","38","36","34","32","30","28","26","24","22","20","18","16","14","12","10","8","6","4","2"})</f>
        <v>0</v>
      </c>
      <c r="DD22" s="67">
        <f>SUM(CY22+DC22)</f>
        <v>0</v>
      </c>
      <c r="DE22" s="69"/>
      <c r="DF22" s="62"/>
      <c r="DG22" s="61"/>
      <c r="DH22" s="61"/>
      <c r="DI22" s="61"/>
      <c r="DJ22" s="62"/>
      <c r="DK22" s="70">
        <f t="shared" si="25"/>
        <v>0</v>
      </c>
      <c r="DL22" s="70" t="str">
        <f>LOOKUP(DK22,{0,1,2,3,4,5,6,7,8,9,10,11,12,13,14,15,16,17,18,19,20,21,22,23,24,25},{"0","50","48","46","44","42","40","38","36","34","32","30","28","26","24","22","20","18","16","14","12","10","8","6","4","2"})</f>
        <v>0</v>
      </c>
      <c r="DM22" s="61">
        <f>SUM(DH22+DL22)</f>
        <v>0</v>
      </c>
    </row>
    <row r="23" spans="1:117" s="46" customFormat="1" ht="33.75" customHeight="1" x14ac:dyDescent="0.25">
      <c r="A23" s="177"/>
      <c r="B23" s="47">
        <v>21</v>
      </c>
      <c r="C23" s="170" t="s">
        <v>134</v>
      </c>
      <c r="D23" s="171" t="s">
        <v>135</v>
      </c>
      <c r="E23" s="170" t="s">
        <v>136</v>
      </c>
      <c r="F23" s="170" t="s">
        <v>137</v>
      </c>
      <c r="G23" s="210">
        <f t="shared" si="0"/>
        <v>0</v>
      </c>
      <c r="H23" s="211">
        <f t="shared" si="0"/>
        <v>0</v>
      </c>
      <c r="I23" s="210">
        <f t="shared" ref="I23:I27" si="39">SUM(S23,AB23,AK23,AT23,BC23,BL23,BU23,CC23,CL23,CU23,DD23,DM23)</f>
        <v>0</v>
      </c>
      <c r="J23" s="212">
        <f t="shared" si="13"/>
        <v>0</v>
      </c>
      <c r="K23" s="189" t="s">
        <v>39</v>
      </c>
      <c r="L23" s="51"/>
      <c r="M23" s="52"/>
      <c r="N23" s="53"/>
      <c r="O23" s="53"/>
      <c r="P23" s="52"/>
      <c r="Q23" s="55">
        <f t="shared" si="14"/>
        <v>0</v>
      </c>
      <c r="R23" s="55" t="str">
        <f>LOOKUP(Q23,{0,1,2,3,4,5,6,7,8,9,10,11,12,13,14,15,16,17,18,19,20,21,22,23,24,25},{"0","50","48","46","44","42","40","38","36","34","32","30","28","26","24","22","20","18","16","14","12","10","8","6","4","2"})</f>
        <v>0</v>
      </c>
      <c r="S23" s="56">
        <f t="shared" ref="S23:S27" si="40">SUM(N23+R23)</f>
        <v>0</v>
      </c>
      <c r="T23" s="57"/>
      <c r="U23" s="75"/>
      <c r="V23" s="74"/>
      <c r="W23" s="47"/>
      <c r="X23" s="47"/>
      <c r="Y23" s="75"/>
      <c r="Z23" s="59">
        <f t="shared" si="15"/>
        <v>0</v>
      </c>
      <c r="AA23" s="59" t="str">
        <f>LOOKUP(Z23,{0,1,2,3,4,5,6,7,8,9,10,11,12,13,14,15,16,17,18,19,20,21,22,23,24,25},{"0","50","48","46","44","42","40","38","36","34","32","30","28","26","24","22","20","18","16","14","12","10","8","6","4","2"})</f>
        <v>0</v>
      </c>
      <c r="AB23" s="60">
        <f t="shared" ref="AB23:AB27" si="41">SUM(W23+AA23)</f>
        <v>0</v>
      </c>
      <c r="AC23" s="72" t="s">
        <v>39</v>
      </c>
      <c r="AD23" s="52"/>
      <c r="AE23" s="53"/>
      <c r="AF23" s="53"/>
      <c r="AG23" s="53"/>
      <c r="AH23" s="52"/>
      <c r="AI23" s="55">
        <f t="shared" si="16"/>
        <v>0</v>
      </c>
      <c r="AJ23" s="55" t="str">
        <f>LOOKUP(AI23,{0,1,2,3,4,5,6,7,8,9,10,11,12,13,14,15,16,17,18,19,20,21,22,23,24,25},{"0","50","48","46","44","42","40","38","36","34","32","30","28","26","24","22","20","18","16","14","12","10","8","6","4","2"})</f>
        <v>0</v>
      </c>
      <c r="AK23" s="56">
        <f t="shared" ref="AK23:AK27" si="42">SUM(AF23+AJ23)</f>
        <v>0</v>
      </c>
      <c r="AL23" s="57"/>
      <c r="AM23" s="75"/>
      <c r="AN23" s="61"/>
      <c r="AO23" s="47"/>
      <c r="AP23" s="47"/>
      <c r="AQ23" s="75"/>
      <c r="AR23" s="59">
        <f t="shared" si="17"/>
        <v>0</v>
      </c>
      <c r="AS23" s="59" t="str">
        <f>LOOKUP(AR23,{0,1,2,3,4,5,6,7,8,9,10,11,12,13,14,15,16,17,18,19,20,21,22,23,24,25},{"0","50","48","46","44","42","40","38","36","34","32","30","28","26","24","22","20","18","16","14","12","10","8","6","4","2"})</f>
        <v>0</v>
      </c>
      <c r="AT23" s="60">
        <f t="shared" ref="AT23:AT27" si="43">SUM(AO23+AS23)</f>
        <v>0</v>
      </c>
      <c r="AU23" s="50"/>
      <c r="AV23" s="52"/>
      <c r="AW23" s="53"/>
      <c r="AX23" s="53"/>
      <c r="AY23" s="53"/>
      <c r="AZ23" s="52"/>
      <c r="BA23" s="55">
        <f t="shared" si="18"/>
        <v>0</v>
      </c>
      <c r="BB23" s="55" t="str">
        <f>LOOKUP(BA23,{0,1,2,3,4,5,6,7,8,9,10,11,12,13,14,15,16,17,18,19,20,21,22,23,24,25},{"0","50","48","46","44","42","40","38","36","34","32","30","28","26","24","22","20","18","16","14","12","10","8","6","4","2"})</f>
        <v>0</v>
      </c>
      <c r="BC23" s="56">
        <f t="shared" ref="BC23:BC27" si="44">SUM(AX23+BB23)</f>
        <v>0</v>
      </c>
      <c r="BD23" s="57"/>
      <c r="BE23" s="77"/>
      <c r="BF23" s="61"/>
      <c r="BG23" s="47"/>
      <c r="BH23" s="47"/>
      <c r="BI23" s="75"/>
      <c r="BJ23" s="59">
        <f t="shared" si="19"/>
        <v>0</v>
      </c>
      <c r="BK23" s="59" t="str">
        <f>LOOKUP(BJ23,{0,1,2,3,4,5,6,7,8,9,10,11,12,13,14,15,16,17,18,19,20,21,22,23,24,25},{"0","50","48","46","44","42","40","38","36","34","32","30","28","26","24","22","20","18","16","14","12","10","8","6","4","2"})</f>
        <v>0</v>
      </c>
      <c r="BL23" s="60">
        <f t="shared" ref="BL23:BL27" si="45">SUM(BG23+BK23)</f>
        <v>0</v>
      </c>
      <c r="BM23" s="50"/>
      <c r="BN23" s="52"/>
      <c r="BO23" s="53"/>
      <c r="BP23" s="53"/>
      <c r="BQ23" s="63"/>
      <c r="BR23" s="52"/>
      <c r="BS23" s="55">
        <f t="shared" si="20"/>
        <v>0</v>
      </c>
      <c r="BT23" s="55" t="str">
        <f>LOOKUP(BS23,{0,1,2,3,4,5,6,7,8,9,10,11,12,13,14,15,16,17,18,19,20,21,22,23,24,25},{"0","50","48","46","44","42","40","38","36","34","32","30","28","26","24","22","20","18","16","14","12","10","8","6","4","2"})</f>
        <v>0</v>
      </c>
      <c r="BU23" s="56">
        <f t="shared" ref="BU23:BU27" si="46">SUM(BO23+BT23)</f>
        <v>0</v>
      </c>
      <c r="BV23" s="57"/>
      <c r="BW23" s="75"/>
      <c r="BX23" s="47"/>
      <c r="BY23" s="47"/>
      <c r="BZ23" s="75"/>
      <c r="CA23" s="59">
        <f t="shared" si="21"/>
        <v>0</v>
      </c>
      <c r="CB23" s="59" t="str">
        <f>LOOKUP(CA23,{0,1,2,3,4,5,6,7,8,9,10,11,12,13,14,15,16,17,18,19,20,21,22,23,24,25},{"0","50","48","46","44","42","40","38","36","34","32","30","28","26","24","22","20","18","16","14","12","10","8","6","4","2"})</f>
        <v>0</v>
      </c>
      <c r="CC23" s="60">
        <f t="shared" ref="CC23:CC27" si="47">SUM(BX23+CB23)</f>
        <v>0</v>
      </c>
      <c r="CD23" s="50"/>
      <c r="CE23" s="51"/>
      <c r="CF23" s="53"/>
      <c r="CG23" s="53"/>
      <c r="CH23" s="53"/>
      <c r="CI23" s="51"/>
      <c r="CJ23" s="55">
        <f t="shared" si="22"/>
        <v>0</v>
      </c>
      <c r="CK23" s="55" t="str">
        <f>LOOKUP(CJ23,{0,1,2,3,4,5,6,7,8,9,10,11,12,13,14,15,16,17,18,19,20,21,22,23,24,25},{"0","50","48","46","44","42","40","38","36","34","32","30","28","26","24","22","20","18","16","14","12","10","8","6","4","2"})</f>
        <v>0</v>
      </c>
      <c r="CL23" s="53">
        <f t="shared" ref="CL23:CL27" si="48">SUM(CG23+CK23)</f>
        <v>0</v>
      </c>
      <c r="CM23" s="57"/>
      <c r="CN23" s="58"/>
      <c r="CO23" s="47"/>
      <c r="CP23" s="47"/>
      <c r="CQ23" s="47"/>
      <c r="CR23" s="58"/>
      <c r="CS23" s="59">
        <f t="shared" si="23"/>
        <v>0</v>
      </c>
      <c r="CT23" s="59" t="str">
        <f>LOOKUP(CS23,{0,1,2,3,4,5,6,7,8,9,10,11,12,13,14,15,16,17,18,19,20,21,22,23,24,25},{"0","50","48","46","44","42","40","38","36","34","32","30","28","26","24","22","20","18","16","14","12","10","8","6","4","2"})</f>
        <v>0</v>
      </c>
      <c r="CU23" s="47">
        <f t="shared" ref="CU23:CU27" si="49">SUM(CP23+CT23)</f>
        <v>0</v>
      </c>
      <c r="CV23" s="65"/>
      <c r="CW23" s="66"/>
      <c r="CX23" s="67"/>
      <c r="CY23" s="67"/>
      <c r="CZ23" s="67"/>
      <c r="DA23" s="66"/>
      <c r="DB23" s="68">
        <f t="shared" si="24"/>
        <v>0</v>
      </c>
      <c r="DC23" s="68" t="str">
        <f>LOOKUP(DB23,{0,1,2,3,4,5,6,7,8,9,10,11,12,13,14,15,16,17,18,19,20,21,22,23,24,25},{"0","50","48","46","44","42","40","38","36","34","32","30","28","26","24","22","20","18","16","14","12","10","8","6","4","2"})</f>
        <v>0</v>
      </c>
      <c r="DD23" s="67">
        <f t="shared" ref="DD23:DD27" si="50">SUM(CY23+DC23)</f>
        <v>0</v>
      </c>
      <c r="DE23" s="69"/>
      <c r="DF23" s="62"/>
      <c r="DG23" s="61"/>
      <c r="DH23" s="61"/>
      <c r="DI23" s="61"/>
      <c r="DJ23" s="62"/>
      <c r="DK23" s="70">
        <f t="shared" si="25"/>
        <v>0</v>
      </c>
      <c r="DL23" s="70" t="str">
        <f>LOOKUP(DK23,{0,1,2,3,4,5,6,7,8,9,10,11,12,13,14,15,16,17,18,19,20,21,22,23,24,25},{"0","50","48","46","44","42","40","38","36","34","32","30","28","26","24","22","20","18","16","14","12","10","8","6","4","2"})</f>
        <v>0</v>
      </c>
      <c r="DM23" s="61">
        <f t="shared" ref="DM23:DM27" si="51">SUM(DH23+DL23)</f>
        <v>0</v>
      </c>
    </row>
    <row r="24" spans="1:117" s="46" customFormat="1" ht="33.75" customHeight="1" x14ac:dyDescent="0.25">
      <c r="A24" s="177"/>
      <c r="B24" s="47">
        <v>22</v>
      </c>
      <c r="C24" s="170" t="s">
        <v>144</v>
      </c>
      <c r="D24" s="171" t="s">
        <v>53</v>
      </c>
      <c r="E24" s="170" t="s">
        <v>145</v>
      </c>
      <c r="F24" s="171" t="s">
        <v>146</v>
      </c>
      <c r="G24" s="210">
        <f t="shared" si="0"/>
        <v>0</v>
      </c>
      <c r="H24" s="211">
        <f t="shared" si="0"/>
        <v>0</v>
      </c>
      <c r="I24" s="210">
        <f t="shared" si="39"/>
        <v>0</v>
      </c>
      <c r="J24" s="212">
        <f t="shared" si="13"/>
        <v>0</v>
      </c>
      <c r="K24" s="189" t="s">
        <v>39</v>
      </c>
      <c r="L24" s="51"/>
      <c r="M24" s="52"/>
      <c r="N24" s="53"/>
      <c r="O24" s="53"/>
      <c r="P24" s="52"/>
      <c r="Q24" s="55">
        <f t="shared" si="14"/>
        <v>0</v>
      </c>
      <c r="R24" s="55" t="str">
        <f>LOOKUP(Q24,{0,1,2,3,4,5,6,7,8,9,10,11,12,13,14,15,16,17,18,19,20,21,22,23,24,25},{"0","50","48","46","44","42","40","38","36","34","32","30","28","26","24","22","20","18","16","14","12","10","8","6","4","2"})</f>
        <v>0</v>
      </c>
      <c r="S24" s="56">
        <f t="shared" si="40"/>
        <v>0</v>
      </c>
      <c r="T24" s="57"/>
      <c r="U24" s="75"/>
      <c r="V24" s="74"/>
      <c r="W24" s="47"/>
      <c r="X24" s="47"/>
      <c r="Y24" s="75"/>
      <c r="Z24" s="59">
        <f t="shared" si="15"/>
        <v>0</v>
      </c>
      <c r="AA24" s="59" t="str">
        <f>LOOKUP(Z24,{0,1,2,3,4,5,6,7,8,9,10,11,12,13,14,15,16,17,18,19,20,21,22,23,24,25},{"0","50","48","46","44","42","40","38","36","34","32","30","28","26","24","22","20","18","16","14","12","10","8","6","4","2"})</f>
        <v>0</v>
      </c>
      <c r="AB24" s="60">
        <f t="shared" si="41"/>
        <v>0</v>
      </c>
      <c r="AC24" s="72" t="s">
        <v>39</v>
      </c>
      <c r="AD24" s="52"/>
      <c r="AE24" s="53"/>
      <c r="AF24" s="53"/>
      <c r="AG24" s="53"/>
      <c r="AH24" s="52"/>
      <c r="AI24" s="55">
        <f t="shared" si="16"/>
        <v>0</v>
      </c>
      <c r="AJ24" s="55" t="str">
        <f>LOOKUP(AI24,{0,1,2,3,4,5,6,7,8,9,10,11,12,13,14,15,16,17,18,19,20,21,22,23,24,25},{"0","50","48","46","44","42","40","38","36","34","32","30","28","26","24","22","20","18","16","14","12","10","8","6","4","2"})</f>
        <v>0</v>
      </c>
      <c r="AK24" s="56">
        <f t="shared" si="42"/>
        <v>0</v>
      </c>
      <c r="AL24" s="57"/>
      <c r="AM24" s="75"/>
      <c r="AN24" s="61"/>
      <c r="AO24" s="47"/>
      <c r="AP24" s="47"/>
      <c r="AQ24" s="75"/>
      <c r="AR24" s="59">
        <f t="shared" si="17"/>
        <v>0</v>
      </c>
      <c r="AS24" s="59" t="str">
        <f>LOOKUP(AR24,{0,1,2,3,4,5,6,7,8,9,10,11,12,13,14,15,16,17,18,19,20,21,22,23,24,25},{"0","50","48","46","44","42","40","38","36","34","32","30","28","26","24","22","20","18","16","14","12","10","8","6","4","2"})</f>
        <v>0</v>
      </c>
      <c r="AT24" s="60">
        <f t="shared" si="43"/>
        <v>0</v>
      </c>
      <c r="AU24" s="50"/>
      <c r="AV24" s="52"/>
      <c r="AW24" s="53"/>
      <c r="AX24" s="53"/>
      <c r="AY24" s="53"/>
      <c r="AZ24" s="52"/>
      <c r="BA24" s="55">
        <f t="shared" si="18"/>
        <v>0</v>
      </c>
      <c r="BB24" s="55" t="str">
        <f>LOOKUP(BA24,{0,1,2,3,4,5,6,7,8,9,10,11,12,13,14,15,16,17,18,19,20,21,22,23,24,25},{"0","50","48","46","44","42","40","38","36","34","32","30","28","26","24","22","20","18","16","14","12","10","8","6","4","2"})</f>
        <v>0</v>
      </c>
      <c r="BC24" s="56">
        <f t="shared" si="44"/>
        <v>0</v>
      </c>
      <c r="BD24" s="57"/>
      <c r="BE24" s="77"/>
      <c r="BF24" s="61"/>
      <c r="BG24" s="47"/>
      <c r="BH24" s="47"/>
      <c r="BI24" s="75"/>
      <c r="BJ24" s="59">
        <f t="shared" si="19"/>
        <v>0</v>
      </c>
      <c r="BK24" s="59" t="str">
        <f>LOOKUP(BJ24,{0,1,2,3,4,5,6,7,8,9,10,11,12,13,14,15,16,17,18,19,20,21,22,23,24,25},{"0","50","48","46","44","42","40","38","36","34","32","30","28","26","24","22","20","18","16","14","12","10","8","6","4","2"})</f>
        <v>0</v>
      </c>
      <c r="BL24" s="60">
        <f t="shared" si="45"/>
        <v>0</v>
      </c>
      <c r="BM24" s="50"/>
      <c r="BN24" s="52"/>
      <c r="BO24" s="53"/>
      <c r="BP24" s="53"/>
      <c r="BQ24" s="63"/>
      <c r="BR24" s="52"/>
      <c r="BS24" s="55">
        <f t="shared" si="20"/>
        <v>0</v>
      </c>
      <c r="BT24" s="55" t="str">
        <f>LOOKUP(BS24,{0,1,2,3,4,5,6,7,8,9,10,11,12,13,14,15,16,17,18,19,20,21,22,23,24,25},{"0","50","48","46","44","42","40","38","36","34","32","30","28","26","24","22","20","18","16","14","12","10","8","6","4","2"})</f>
        <v>0</v>
      </c>
      <c r="BU24" s="56">
        <f t="shared" si="46"/>
        <v>0</v>
      </c>
      <c r="BV24" s="57"/>
      <c r="BW24" s="75"/>
      <c r="BX24" s="47"/>
      <c r="BY24" s="47"/>
      <c r="BZ24" s="75"/>
      <c r="CA24" s="59">
        <f t="shared" si="21"/>
        <v>0</v>
      </c>
      <c r="CB24" s="59" t="str">
        <f>LOOKUP(CA24,{0,1,2,3,4,5,6,7,8,9,10,11,12,13,14,15,16,17,18,19,20,21,22,23,24,25},{"0","50","48","46","44","42","40","38","36","34","32","30","28","26","24","22","20","18","16","14","12","10","8","6","4","2"})</f>
        <v>0</v>
      </c>
      <c r="CC24" s="60">
        <f t="shared" si="47"/>
        <v>0</v>
      </c>
      <c r="CD24" s="50"/>
      <c r="CE24" s="51"/>
      <c r="CF24" s="53"/>
      <c r="CG24" s="53"/>
      <c r="CH24" s="53"/>
      <c r="CI24" s="51"/>
      <c r="CJ24" s="55">
        <f t="shared" si="22"/>
        <v>0</v>
      </c>
      <c r="CK24" s="55" t="str">
        <f>LOOKUP(CJ24,{0,1,2,3,4,5,6,7,8,9,10,11,12,13,14,15,16,17,18,19,20,21,22,23,24,25},{"0","50","48","46","44","42","40","38","36","34","32","30","28","26","24","22","20","18","16","14","12","10","8","6","4","2"})</f>
        <v>0</v>
      </c>
      <c r="CL24" s="53">
        <f t="shared" si="48"/>
        <v>0</v>
      </c>
      <c r="CM24" s="57"/>
      <c r="CN24" s="58"/>
      <c r="CO24" s="47"/>
      <c r="CP24" s="47"/>
      <c r="CQ24" s="47"/>
      <c r="CR24" s="58"/>
      <c r="CS24" s="59">
        <f t="shared" si="23"/>
        <v>0</v>
      </c>
      <c r="CT24" s="59" t="str">
        <f>LOOKUP(CS24,{0,1,2,3,4,5,6,7,8,9,10,11,12,13,14,15,16,17,18,19,20,21,22,23,24,25},{"0","50","48","46","44","42","40","38","36","34","32","30","28","26","24","22","20","18","16","14","12","10","8","6","4","2"})</f>
        <v>0</v>
      </c>
      <c r="CU24" s="47">
        <f t="shared" si="49"/>
        <v>0</v>
      </c>
      <c r="CV24" s="65"/>
      <c r="CW24" s="66"/>
      <c r="CX24" s="67"/>
      <c r="CY24" s="67"/>
      <c r="CZ24" s="67"/>
      <c r="DA24" s="66"/>
      <c r="DB24" s="68">
        <f t="shared" si="24"/>
        <v>0</v>
      </c>
      <c r="DC24" s="68" t="str">
        <f>LOOKUP(DB24,{0,1,2,3,4,5,6,7,8,9,10,11,12,13,14,15,16,17,18,19,20,21,22,23,24,25},{"0","50","48","46","44","42","40","38","36","34","32","30","28","26","24","22","20","18","16","14","12","10","8","6","4","2"})</f>
        <v>0</v>
      </c>
      <c r="DD24" s="67">
        <f t="shared" si="50"/>
        <v>0</v>
      </c>
      <c r="DE24" s="69"/>
      <c r="DF24" s="62"/>
      <c r="DG24" s="61"/>
      <c r="DH24" s="61"/>
      <c r="DI24" s="61"/>
      <c r="DJ24" s="62"/>
      <c r="DK24" s="70">
        <f t="shared" si="25"/>
        <v>0</v>
      </c>
      <c r="DL24" s="70" t="str">
        <f>LOOKUP(DK24,{0,1,2,3,4,5,6,7,8,9,10,11,12,13,14,15,16,17,18,19,20,21,22,23,24,25},{"0","50","48","46","44","42","40","38","36","34","32","30","28","26","24","22","20","18","16","14","12","10","8","6","4","2"})</f>
        <v>0</v>
      </c>
      <c r="DM24" s="61">
        <f t="shared" si="51"/>
        <v>0</v>
      </c>
    </row>
    <row r="25" spans="1:117" s="46" customFormat="1" ht="33.75" customHeight="1" x14ac:dyDescent="0.25">
      <c r="A25" s="177"/>
      <c r="B25" s="47">
        <v>23</v>
      </c>
      <c r="C25" s="170" t="s">
        <v>82</v>
      </c>
      <c r="D25" s="171" t="s">
        <v>83</v>
      </c>
      <c r="E25" s="170" t="s">
        <v>84</v>
      </c>
      <c r="F25" s="170" t="s">
        <v>83</v>
      </c>
      <c r="G25" s="210">
        <f t="shared" ref="G25:H27" si="52">SUM(O25,X25,AG25,AP25,AY25,BH25,BQ25,BY25,CH25)</f>
        <v>0</v>
      </c>
      <c r="H25" s="211">
        <f t="shared" si="52"/>
        <v>0</v>
      </c>
      <c r="I25" s="210">
        <f t="shared" si="39"/>
        <v>0</v>
      </c>
      <c r="J25" s="212">
        <f t="shared" si="13"/>
        <v>0</v>
      </c>
      <c r="K25" s="189" t="s">
        <v>39</v>
      </c>
      <c r="L25" s="51"/>
      <c r="M25" s="52"/>
      <c r="N25" s="53"/>
      <c r="O25" s="53"/>
      <c r="P25" s="52"/>
      <c r="Q25" s="55">
        <f t="shared" si="14"/>
        <v>0</v>
      </c>
      <c r="R25" s="55" t="str">
        <f>LOOKUP(Q25,{0,1,2,3,4,5,6,7,8,9,10,11,12,13,14,15,16,17,18,19,20,21,22,23,24,25},{"0","50","48","46","44","42","40","38","36","34","32","30","28","26","24","22","20","18","16","14","12","10","8","6","4","2"})</f>
        <v>0</v>
      </c>
      <c r="S25" s="56">
        <f t="shared" si="40"/>
        <v>0</v>
      </c>
      <c r="T25" s="57"/>
      <c r="U25" s="75"/>
      <c r="V25" s="74"/>
      <c r="W25" s="47"/>
      <c r="X25" s="47"/>
      <c r="Y25" s="75"/>
      <c r="Z25" s="59">
        <f t="shared" si="15"/>
        <v>0</v>
      </c>
      <c r="AA25" s="59" t="str">
        <f>LOOKUP(Z25,{0,1,2,3,4,5,6,7,8,9,10,11,12,13,14,15,16,17,18,19,20,21,22,23,24,25},{"0","50","48","46","44","42","40","38","36","34","32","30","28","26","24","22","20","18","16","14","12","10","8","6","4","2"})</f>
        <v>0</v>
      </c>
      <c r="AB25" s="60">
        <f t="shared" si="41"/>
        <v>0</v>
      </c>
      <c r="AC25" s="72" t="s">
        <v>39</v>
      </c>
      <c r="AD25" s="52"/>
      <c r="AE25" s="53"/>
      <c r="AF25" s="53"/>
      <c r="AG25" s="53"/>
      <c r="AH25" s="52"/>
      <c r="AI25" s="55">
        <f t="shared" si="16"/>
        <v>0</v>
      </c>
      <c r="AJ25" s="55" t="str">
        <f>LOOKUP(AI25,{0,1,2,3,4,5,6,7,8,9,10,11,12,13,14,15,16,17,18,19,20,21,22,23,24,25},{"0","50","48","46","44","42","40","38","36","34","32","30","28","26","24","22","20","18","16","14","12","10","8","6","4","2"})</f>
        <v>0</v>
      </c>
      <c r="AK25" s="56">
        <f t="shared" si="42"/>
        <v>0</v>
      </c>
      <c r="AL25" s="57"/>
      <c r="AM25" s="75"/>
      <c r="AN25" s="61"/>
      <c r="AO25" s="47"/>
      <c r="AP25" s="47"/>
      <c r="AQ25" s="75"/>
      <c r="AR25" s="59">
        <f t="shared" si="17"/>
        <v>0</v>
      </c>
      <c r="AS25" s="59" t="str">
        <f>LOOKUP(AR25,{0,1,2,3,4,5,6,7,8,9,10,11,12,13,14,15,16,17,18,19,20,21,22,23,24,25},{"0","50","48","46","44","42","40","38","36","34","32","30","28","26","24","22","20","18","16","14","12","10","8","6","4","2"})</f>
        <v>0</v>
      </c>
      <c r="AT25" s="60">
        <f t="shared" si="43"/>
        <v>0</v>
      </c>
      <c r="AU25" s="50"/>
      <c r="AV25" s="52"/>
      <c r="AW25" s="53"/>
      <c r="AX25" s="53"/>
      <c r="AY25" s="53"/>
      <c r="AZ25" s="52"/>
      <c r="BA25" s="55">
        <f t="shared" si="18"/>
        <v>0</v>
      </c>
      <c r="BB25" s="55" t="str">
        <f>LOOKUP(BA25,{0,1,2,3,4,5,6,7,8,9,10,11,12,13,14,15,16,17,18,19,20,21,22,23,24,25},{"0","50","48","46","44","42","40","38","36","34","32","30","28","26","24","22","20","18","16","14","12","10","8","6","4","2"})</f>
        <v>0</v>
      </c>
      <c r="BC25" s="56">
        <f t="shared" si="44"/>
        <v>0</v>
      </c>
      <c r="BD25" s="57"/>
      <c r="BE25" s="77"/>
      <c r="BF25" s="61"/>
      <c r="BG25" s="47"/>
      <c r="BH25" s="47"/>
      <c r="BI25" s="75"/>
      <c r="BJ25" s="59">
        <f t="shared" si="19"/>
        <v>0</v>
      </c>
      <c r="BK25" s="59" t="str">
        <f>LOOKUP(BJ25,{0,1,2,3,4,5,6,7,8,9,10,11,12,13,14,15,16,17,18,19,20,21,22,23,24,25},{"0","50","48","46","44","42","40","38","36","34","32","30","28","26","24","22","20","18","16","14","12","10","8","6","4","2"})</f>
        <v>0</v>
      </c>
      <c r="BL25" s="60">
        <f t="shared" si="45"/>
        <v>0</v>
      </c>
      <c r="BM25" s="50"/>
      <c r="BN25" s="52"/>
      <c r="BO25" s="53"/>
      <c r="BP25" s="53"/>
      <c r="BQ25" s="63"/>
      <c r="BR25" s="52"/>
      <c r="BS25" s="55">
        <f t="shared" si="20"/>
        <v>0</v>
      </c>
      <c r="BT25" s="55" t="str">
        <f>LOOKUP(BS25,{0,1,2,3,4,5,6,7,8,9,10,11,12,13,14,15,16,17,18,19,20,21,22,23,24,25},{"0","50","48","46","44","42","40","38","36","34","32","30","28","26","24","22","20","18","16","14","12","10","8","6","4","2"})</f>
        <v>0</v>
      </c>
      <c r="BU25" s="56">
        <f t="shared" si="46"/>
        <v>0</v>
      </c>
      <c r="BV25" s="57"/>
      <c r="BW25" s="75"/>
      <c r="BX25" s="47"/>
      <c r="BY25" s="47"/>
      <c r="BZ25" s="75"/>
      <c r="CA25" s="59">
        <f t="shared" si="21"/>
        <v>0</v>
      </c>
      <c r="CB25" s="59" t="str">
        <f>LOOKUP(CA25,{0,1,2,3,4,5,6,7,8,9,10,11,12,13,14,15,16,17,18,19,20,21,22,23,24,25},{"0","50","48","46","44","42","40","38","36","34","32","30","28","26","24","22","20","18","16","14","12","10","8","6","4","2"})</f>
        <v>0</v>
      </c>
      <c r="CC25" s="60">
        <f t="shared" si="47"/>
        <v>0</v>
      </c>
      <c r="CD25" s="50"/>
      <c r="CE25" s="51"/>
      <c r="CF25" s="53"/>
      <c r="CG25" s="53"/>
      <c r="CH25" s="53"/>
      <c r="CI25" s="51"/>
      <c r="CJ25" s="55">
        <f t="shared" si="22"/>
        <v>0</v>
      </c>
      <c r="CK25" s="55" t="str">
        <f>LOOKUP(CJ25,{0,1,2,3,4,5,6,7,8,9,10,11,12,13,14,15,16,17,18,19,20,21,22,23,24,25},{"0","50","48","46","44","42","40","38","36","34","32","30","28","26","24","22","20","18","16","14","12","10","8","6","4","2"})</f>
        <v>0</v>
      </c>
      <c r="CL25" s="53">
        <f t="shared" si="48"/>
        <v>0</v>
      </c>
      <c r="CM25" s="57"/>
      <c r="CN25" s="58"/>
      <c r="CO25" s="47"/>
      <c r="CP25" s="47"/>
      <c r="CQ25" s="47"/>
      <c r="CR25" s="58"/>
      <c r="CS25" s="59">
        <f t="shared" si="23"/>
        <v>0</v>
      </c>
      <c r="CT25" s="59" t="str">
        <f>LOOKUP(CS25,{0,1,2,3,4,5,6,7,8,9,10,11,12,13,14,15,16,17,18,19,20,21,22,23,24,25},{"0","50","48","46","44","42","40","38","36","34","32","30","28","26","24","22","20","18","16","14","12","10","8","6","4","2"})</f>
        <v>0</v>
      </c>
      <c r="CU25" s="47">
        <f t="shared" si="49"/>
        <v>0</v>
      </c>
      <c r="CV25" s="65"/>
      <c r="CW25" s="66"/>
      <c r="CX25" s="67"/>
      <c r="CY25" s="67"/>
      <c r="CZ25" s="67"/>
      <c r="DA25" s="66"/>
      <c r="DB25" s="68">
        <f t="shared" si="24"/>
        <v>0</v>
      </c>
      <c r="DC25" s="68" t="str">
        <f>LOOKUP(DB25,{0,1,2,3,4,5,6,7,8,9,10,11,12,13,14,15,16,17,18,19,20,21,22,23,24,25},{"0","50","48","46","44","42","40","38","36","34","32","30","28","26","24","22","20","18","16","14","12","10","8","6","4","2"})</f>
        <v>0</v>
      </c>
      <c r="DD25" s="67">
        <f t="shared" si="50"/>
        <v>0</v>
      </c>
      <c r="DE25" s="69"/>
      <c r="DF25" s="62"/>
      <c r="DG25" s="61"/>
      <c r="DH25" s="61"/>
      <c r="DI25" s="61"/>
      <c r="DJ25" s="62"/>
      <c r="DK25" s="70">
        <f t="shared" si="25"/>
        <v>0</v>
      </c>
      <c r="DL25" s="70" t="str">
        <f>LOOKUP(DK25,{0,1,2,3,4,5,6,7,8,9,10,11,12,13,14,15,16,17,18,19,20,21,22,23,24,25},{"0","50","48","46","44","42","40","38","36","34","32","30","28","26","24","22","20","18","16","14","12","10","8","6","4","2"})</f>
        <v>0</v>
      </c>
      <c r="DM25" s="61">
        <f t="shared" si="51"/>
        <v>0</v>
      </c>
    </row>
    <row r="26" spans="1:117" s="46" customFormat="1" ht="33.75" customHeight="1" x14ac:dyDescent="0.25">
      <c r="A26" s="177"/>
      <c r="B26" s="47">
        <v>24</v>
      </c>
      <c r="C26" s="170"/>
      <c r="D26" s="171"/>
      <c r="E26" s="170"/>
      <c r="F26" s="170"/>
      <c r="G26" s="210">
        <f t="shared" si="52"/>
        <v>0</v>
      </c>
      <c r="H26" s="211">
        <f t="shared" si="52"/>
        <v>0</v>
      </c>
      <c r="I26" s="210">
        <f t="shared" si="39"/>
        <v>0</v>
      </c>
      <c r="J26" s="212">
        <f t="shared" si="13"/>
        <v>0</v>
      </c>
      <c r="K26" s="189" t="s">
        <v>39</v>
      </c>
      <c r="L26" s="51"/>
      <c r="M26" s="52"/>
      <c r="N26" s="53"/>
      <c r="O26" s="53"/>
      <c r="P26" s="52"/>
      <c r="Q26" s="55">
        <f t="shared" si="14"/>
        <v>0</v>
      </c>
      <c r="R26" s="55" t="str">
        <f>LOOKUP(Q26,{0,1,2,3,4,5,6,7,8,9,10,11,12,13,14,15,16,17,18,19,20,21,22,23,24,25},{"0","50","48","46","44","42","40","38","36","34","32","30","28","26","24","22","20","18","16","14","12","10","8","6","4","2"})</f>
        <v>0</v>
      </c>
      <c r="S26" s="56">
        <f t="shared" si="40"/>
        <v>0</v>
      </c>
      <c r="T26" s="57"/>
      <c r="U26" s="75"/>
      <c r="V26" s="74"/>
      <c r="W26" s="47"/>
      <c r="X26" s="47"/>
      <c r="Y26" s="75"/>
      <c r="Z26" s="59">
        <f t="shared" si="15"/>
        <v>0</v>
      </c>
      <c r="AA26" s="59" t="str">
        <f>LOOKUP(Z26,{0,1,2,3,4,5,6,7,8,9,10,11,12,13,14,15,16,17,18,19,20,21,22,23,24,25},{"0","50","48","46","44","42","40","38","36","34","32","30","28","26","24","22","20","18","16","14","12","10","8","6","4","2"})</f>
        <v>0</v>
      </c>
      <c r="AB26" s="60">
        <f t="shared" si="41"/>
        <v>0</v>
      </c>
      <c r="AC26" s="72" t="s">
        <v>39</v>
      </c>
      <c r="AD26" s="52"/>
      <c r="AE26" s="53"/>
      <c r="AF26" s="53"/>
      <c r="AG26" s="53"/>
      <c r="AH26" s="52"/>
      <c r="AI26" s="55">
        <f t="shared" si="16"/>
        <v>0</v>
      </c>
      <c r="AJ26" s="55" t="str">
        <f>LOOKUP(AI26,{0,1,2,3,4,5,6,7,8,9,10,11,12,13,14,15,16,17,18,19,20,21,22,23,24,25},{"0","50","48","46","44","42","40","38","36","34","32","30","28","26","24","22","20","18","16","14","12","10","8","6","4","2"})</f>
        <v>0</v>
      </c>
      <c r="AK26" s="56">
        <f t="shared" si="42"/>
        <v>0</v>
      </c>
      <c r="AL26" s="57"/>
      <c r="AM26" s="75"/>
      <c r="AN26" s="61"/>
      <c r="AO26" s="47"/>
      <c r="AP26" s="47"/>
      <c r="AQ26" s="75"/>
      <c r="AR26" s="59">
        <f t="shared" si="17"/>
        <v>0</v>
      </c>
      <c r="AS26" s="59" t="str">
        <f>LOOKUP(AR26,{0,1,2,3,4,5,6,7,8,9,10,11,12,13,14,15,16,17,18,19,20,21,22,23,24,25},{"0","50","48","46","44","42","40","38","36","34","32","30","28","26","24","22","20","18","16","14","12","10","8","6","4","2"})</f>
        <v>0</v>
      </c>
      <c r="AT26" s="60">
        <f t="shared" si="43"/>
        <v>0</v>
      </c>
      <c r="AU26" s="50"/>
      <c r="AV26" s="52"/>
      <c r="AW26" s="53"/>
      <c r="AX26" s="53"/>
      <c r="AY26" s="53"/>
      <c r="AZ26" s="52"/>
      <c r="BA26" s="55">
        <f t="shared" si="18"/>
        <v>0</v>
      </c>
      <c r="BB26" s="55" t="str">
        <f>LOOKUP(BA26,{0,1,2,3,4,5,6,7,8,9,10,11,12,13,14,15,16,17,18,19,20,21,22,23,24,25},{"0","50","48","46","44","42","40","38","36","34","32","30","28","26","24","22","20","18","16","14","12","10","8","6","4","2"})</f>
        <v>0</v>
      </c>
      <c r="BC26" s="56">
        <f t="shared" si="44"/>
        <v>0</v>
      </c>
      <c r="BD26" s="57"/>
      <c r="BE26" s="77"/>
      <c r="BF26" s="61"/>
      <c r="BG26" s="47"/>
      <c r="BH26" s="47"/>
      <c r="BI26" s="75"/>
      <c r="BJ26" s="59">
        <f t="shared" si="19"/>
        <v>0</v>
      </c>
      <c r="BK26" s="59" t="str">
        <f>LOOKUP(BJ26,{0,1,2,3,4,5,6,7,8,9,10,11,12,13,14,15,16,17,18,19,20,21,22,23,24,25},{"0","50","48","46","44","42","40","38","36","34","32","30","28","26","24","22","20","18","16","14","12","10","8","6","4","2"})</f>
        <v>0</v>
      </c>
      <c r="BL26" s="60">
        <f t="shared" si="45"/>
        <v>0</v>
      </c>
      <c r="BM26" s="50"/>
      <c r="BN26" s="52"/>
      <c r="BO26" s="53"/>
      <c r="BP26" s="53"/>
      <c r="BQ26" s="63"/>
      <c r="BR26" s="52"/>
      <c r="BS26" s="55">
        <f t="shared" si="20"/>
        <v>0</v>
      </c>
      <c r="BT26" s="55" t="str">
        <f>LOOKUP(BS26,{0,1,2,3,4,5,6,7,8,9,10,11,12,13,14,15,16,17,18,19,20,21,22,23,24,25},{"0","50","48","46","44","42","40","38","36","34","32","30","28","26","24","22","20","18","16","14","12","10","8","6","4","2"})</f>
        <v>0</v>
      </c>
      <c r="BU26" s="56">
        <f t="shared" si="46"/>
        <v>0</v>
      </c>
      <c r="BV26" s="57"/>
      <c r="BW26" s="75"/>
      <c r="BX26" s="47"/>
      <c r="BY26" s="47"/>
      <c r="BZ26" s="75"/>
      <c r="CA26" s="59">
        <f t="shared" si="21"/>
        <v>0</v>
      </c>
      <c r="CB26" s="59" t="str">
        <f>LOOKUP(CA26,{0,1,2,3,4,5,6,7,8,9,10,11,12,13,14,15,16,17,18,19,20,21,22,23,24,25},{"0","50","48","46","44","42","40","38","36","34","32","30","28","26","24","22","20","18","16","14","12","10","8","6","4","2"})</f>
        <v>0</v>
      </c>
      <c r="CC26" s="60">
        <f t="shared" si="47"/>
        <v>0</v>
      </c>
      <c r="CD26" s="50"/>
      <c r="CE26" s="51"/>
      <c r="CF26" s="53"/>
      <c r="CG26" s="53"/>
      <c r="CH26" s="53"/>
      <c r="CI26" s="51"/>
      <c r="CJ26" s="55">
        <f t="shared" si="22"/>
        <v>0</v>
      </c>
      <c r="CK26" s="55" t="str">
        <f>LOOKUP(CJ26,{0,1,2,3,4,5,6,7,8,9,10,11,12,13,14,15,16,17,18,19,20,21,22,23,24,25},{"0","50","48","46","44","42","40","38","36","34","32","30","28","26","24","22","20","18","16","14","12","10","8","6","4","2"})</f>
        <v>0</v>
      </c>
      <c r="CL26" s="53">
        <f t="shared" si="48"/>
        <v>0</v>
      </c>
      <c r="CM26" s="57"/>
      <c r="CN26" s="58"/>
      <c r="CO26" s="47"/>
      <c r="CP26" s="47"/>
      <c r="CQ26" s="47"/>
      <c r="CR26" s="58"/>
      <c r="CS26" s="59">
        <f t="shared" si="23"/>
        <v>0</v>
      </c>
      <c r="CT26" s="59" t="str">
        <f>LOOKUP(CS26,{0,1,2,3,4,5,6,7,8,9,10,11,12,13,14,15,16,17,18,19,20,21,22,23,24,25},{"0","50","48","46","44","42","40","38","36","34","32","30","28","26","24","22","20","18","16","14","12","10","8","6","4","2"})</f>
        <v>0</v>
      </c>
      <c r="CU26" s="47">
        <f t="shared" si="49"/>
        <v>0</v>
      </c>
      <c r="CV26" s="65"/>
      <c r="CW26" s="66"/>
      <c r="CX26" s="67"/>
      <c r="CY26" s="67"/>
      <c r="CZ26" s="67"/>
      <c r="DA26" s="66"/>
      <c r="DB26" s="68">
        <f t="shared" si="24"/>
        <v>0</v>
      </c>
      <c r="DC26" s="68" t="str">
        <f>LOOKUP(DB26,{0,1,2,3,4,5,6,7,8,9,10,11,12,13,14,15,16,17,18,19,20,21,22,23,24,25},{"0","50","48","46","44","42","40","38","36","34","32","30","28","26","24","22","20","18","16","14","12","10","8","6","4","2"})</f>
        <v>0</v>
      </c>
      <c r="DD26" s="67">
        <f t="shared" si="50"/>
        <v>0</v>
      </c>
      <c r="DE26" s="69"/>
      <c r="DF26" s="62"/>
      <c r="DG26" s="61"/>
      <c r="DH26" s="61"/>
      <c r="DI26" s="61"/>
      <c r="DJ26" s="62"/>
      <c r="DK26" s="70">
        <f t="shared" si="25"/>
        <v>0</v>
      </c>
      <c r="DL26" s="70" t="str">
        <f>LOOKUP(DK26,{0,1,2,3,4,5,6,7,8,9,10,11,12,13,14,15,16,17,18,19,20,21,22,23,24,25},{"0","50","48","46","44","42","40","38","36","34","32","30","28","26","24","22","20","18","16","14","12","10","8","6","4","2"})</f>
        <v>0</v>
      </c>
      <c r="DM26" s="61">
        <f t="shared" si="51"/>
        <v>0</v>
      </c>
    </row>
    <row r="27" spans="1:117" s="46" customFormat="1" ht="33.75" customHeight="1" x14ac:dyDescent="0.25">
      <c r="A27" s="177"/>
      <c r="B27" s="47">
        <v>25</v>
      </c>
      <c r="C27" s="170" t="s">
        <v>103</v>
      </c>
      <c r="D27" s="171" t="s">
        <v>104</v>
      </c>
      <c r="E27" s="170" t="s">
        <v>105</v>
      </c>
      <c r="F27" s="170" t="s">
        <v>104</v>
      </c>
      <c r="G27" s="210">
        <f t="shared" si="52"/>
        <v>0</v>
      </c>
      <c r="H27" s="211">
        <f t="shared" si="52"/>
        <v>0</v>
      </c>
      <c r="I27" s="210">
        <f t="shared" si="39"/>
        <v>0</v>
      </c>
      <c r="J27" s="212">
        <f t="shared" si="13"/>
        <v>0</v>
      </c>
      <c r="K27" s="189" t="s">
        <v>39</v>
      </c>
      <c r="L27" s="51"/>
      <c r="M27" s="52"/>
      <c r="N27" s="53"/>
      <c r="O27" s="53"/>
      <c r="P27" s="52"/>
      <c r="Q27" s="55">
        <f>IF(($P$3:$P$27)&gt;0,RANK(P27,$P$3:$P$27),0)</f>
        <v>0</v>
      </c>
      <c r="R27" s="55" t="str">
        <f>LOOKUP(Q27,{0,1,2,3,4,5,6,7,8,9,10,11,12,13,14,15,16,17,18,19,20,21,22,23,24,25},{"0","50","48","46","44","42","40","38","36","34","32","30","28","26","24","22","20","18","16","14","12","10","8","6","4","2"})</f>
        <v>0</v>
      </c>
      <c r="S27" s="56">
        <f t="shared" si="40"/>
        <v>0</v>
      </c>
      <c r="T27" s="57"/>
      <c r="U27" s="75"/>
      <c r="V27" s="74"/>
      <c r="W27" s="47"/>
      <c r="X27" s="47"/>
      <c r="Y27" s="75"/>
      <c r="Z27" s="59">
        <f t="shared" si="15"/>
        <v>0</v>
      </c>
      <c r="AA27" s="59" t="str">
        <f>LOOKUP(Z27,{0,1,2,3,4,5,6,7,8,9,10,11,12,13,14,15,16,17,18,19,20,21,22,23,24,25},{"0","50","48","46","44","42","40","38","36","34","32","30","28","26","24","22","20","18","16","14","12","10","8","6","4","2"})</f>
        <v>0</v>
      </c>
      <c r="AB27" s="60">
        <f t="shared" si="41"/>
        <v>0</v>
      </c>
      <c r="AC27" s="72" t="s">
        <v>39</v>
      </c>
      <c r="AD27" s="52"/>
      <c r="AE27" s="53"/>
      <c r="AF27" s="53"/>
      <c r="AG27" s="53"/>
      <c r="AH27" s="52"/>
      <c r="AI27" s="55">
        <f t="shared" si="16"/>
        <v>0</v>
      </c>
      <c r="AJ27" s="55" t="str">
        <f>LOOKUP(AI27,{0,1,2,3,4,5,6,7,8,9,10,11,12,13,14,15,16,17,18,19,20,21,22,23,24,25},{"0","50","48","46","44","42","40","38","36","34","32","30","28","26","24","22","20","18","16","14","12","10","8","6","4","2"})</f>
        <v>0</v>
      </c>
      <c r="AK27" s="56">
        <f t="shared" si="42"/>
        <v>0</v>
      </c>
      <c r="AL27" s="57"/>
      <c r="AM27" s="75"/>
      <c r="AN27" s="61"/>
      <c r="AO27" s="47"/>
      <c r="AP27" s="47"/>
      <c r="AQ27" s="75"/>
      <c r="AR27" s="59">
        <f t="shared" si="17"/>
        <v>0</v>
      </c>
      <c r="AS27" s="59" t="str">
        <f>LOOKUP(AR27,{0,1,2,3,4,5,6,7,8,9,10,11,12,13,14,15,16,17,18,19,20,21,22,23,24,25},{"0","50","48","46","44","42","40","38","36","34","32","30","28","26","24","22","20","18","16","14","12","10","8","6","4","2"})</f>
        <v>0</v>
      </c>
      <c r="AT27" s="60">
        <f t="shared" si="43"/>
        <v>0</v>
      </c>
      <c r="AU27" s="50"/>
      <c r="AV27" s="52"/>
      <c r="AW27" s="53"/>
      <c r="AX27" s="53"/>
      <c r="AY27" s="53"/>
      <c r="AZ27" s="52"/>
      <c r="BA27" s="55">
        <f t="shared" si="18"/>
        <v>0</v>
      </c>
      <c r="BB27" s="55" t="str">
        <f>LOOKUP(BA27,{0,1,2,3,4,5,6,7,8,9,10,11,12,13,14,15,16,17,18,19,20,21,22,23,24,25},{"0","50","48","46","44","42","40","38","36","34","32","30","28","26","24","22","20","18","16","14","12","10","8","6","4","2"})</f>
        <v>0</v>
      </c>
      <c r="BC27" s="56">
        <f t="shared" si="44"/>
        <v>0</v>
      </c>
      <c r="BD27" s="57"/>
      <c r="BE27" s="77"/>
      <c r="BF27" s="61"/>
      <c r="BG27" s="47"/>
      <c r="BH27" s="47"/>
      <c r="BI27" s="75"/>
      <c r="BJ27" s="59">
        <f t="shared" si="19"/>
        <v>0</v>
      </c>
      <c r="BK27" s="59" t="str">
        <f>LOOKUP(BJ27,{0,1,2,3,4,5,6,7,8,9,10,11,12,13,14,15,16,17,18,19,20,21,22,23,24,25},{"0","50","48","46","44","42","40","38","36","34","32","30","28","26","24","22","20","18","16","14","12","10","8","6","4","2"})</f>
        <v>0</v>
      </c>
      <c r="BL27" s="60">
        <f t="shared" si="45"/>
        <v>0</v>
      </c>
      <c r="BM27" s="50"/>
      <c r="BN27" s="52"/>
      <c r="BO27" s="53"/>
      <c r="BP27" s="53"/>
      <c r="BQ27" s="63"/>
      <c r="BR27" s="52"/>
      <c r="BS27" s="55">
        <f t="shared" si="20"/>
        <v>0</v>
      </c>
      <c r="BT27" s="55" t="str">
        <f>LOOKUP(BS27,{0,1,2,3,4,5,6,7,8,9,10,11,12,13,14,15,16,17,18,19,20,21,22,23,24,25},{"0","50","48","46","44","42","40","38","36","34","32","30","28","26","24","22","20","18","16","14","12","10","8","6","4","2"})</f>
        <v>0</v>
      </c>
      <c r="BU27" s="56">
        <f t="shared" si="46"/>
        <v>0</v>
      </c>
      <c r="BV27" s="57"/>
      <c r="BW27" s="75"/>
      <c r="BX27" s="47"/>
      <c r="BY27" s="47"/>
      <c r="BZ27" s="75"/>
      <c r="CA27" s="59">
        <f t="shared" si="21"/>
        <v>0</v>
      </c>
      <c r="CB27" s="59" t="str">
        <f>LOOKUP(CA27,{0,1,2,3,4,5,6,7,8,9,10,11,12,13,14,15,16,17,18,19,20,21,22,23,24,25},{"0","50","48","46","44","42","40","38","36","34","32","30","28","26","24","22","20","18","16","14","12","10","8","6","4","2"})</f>
        <v>0</v>
      </c>
      <c r="CC27" s="60">
        <f t="shared" si="47"/>
        <v>0</v>
      </c>
      <c r="CD27" s="50"/>
      <c r="CE27" s="51"/>
      <c r="CF27" s="53"/>
      <c r="CG27" s="53"/>
      <c r="CH27" s="53"/>
      <c r="CI27" s="51"/>
      <c r="CJ27" s="55">
        <f t="shared" si="22"/>
        <v>0</v>
      </c>
      <c r="CK27" s="55" t="str">
        <f>LOOKUP(CJ27,{0,1,2,3,4,5,6,7,8,9,10,11,12,13,14,15,16,17,18,19,20,21,22,23,24,25},{"0","50","48","46","44","42","40","38","36","34","32","30","28","26","24","22","20","18","16","14","12","10","8","6","4","2"})</f>
        <v>0</v>
      </c>
      <c r="CL27" s="53">
        <f t="shared" si="48"/>
        <v>0</v>
      </c>
      <c r="CM27" s="57"/>
      <c r="CN27" s="58"/>
      <c r="CO27" s="47"/>
      <c r="CP27" s="47"/>
      <c r="CQ27" s="47"/>
      <c r="CR27" s="58"/>
      <c r="CS27" s="59">
        <f t="shared" si="23"/>
        <v>0</v>
      </c>
      <c r="CT27" s="59" t="str">
        <f>LOOKUP(CS27,{0,1,2,3,4,5,6,7,8,9,10,11,12,13,14,15,16,17,18,19,20,21,22,23,24,25},{"0","50","48","46","44","42","40","38","36","34","32","30","28","26","24","22","20","18","16","14","12","10","8","6","4","2"})</f>
        <v>0</v>
      </c>
      <c r="CU27" s="47">
        <f t="shared" si="49"/>
        <v>0</v>
      </c>
      <c r="CV27" s="65"/>
      <c r="CW27" s="66"/>
      <c r="CX27" s="67"/>
      <c r="CY27" s="67"/>
      <c r="CZ27" s="67"/>
      <c r="DA27" s="66"/>
      <c r="DB27" s="68">
        <f t="shared" si="24"/>
        <v>0</v>
      </c>
      <c r="DC27" s="68" t="str">
        <f>LOOKUP(DB27,{0,1,2,3,4,5,6,7,8,9,10,11,12,13,14,15,16,17,18,19,20,21,22,23,24,25},{"0","50","48","46","44","42","40","38","36","34","32","30","28","26","24","22","20","18","16","14","12","10","8","6","4","2"})</f>
        <v>0</v>
      </c>
      <c r="DD27" s="67">
        <f t="shared" si="50"/>
        <v>0</v>
      </c>
      <c r="DE27" s="69"/>
      <c r="DF27" s="62"/>
      <c r="DG27" s="61"/>
      <c r="DH27" s="61"/>
      <c r="DI27" s="61"/>
      <c r="DJ27" s="62"/>
      <c r="DK27" s="70">
        <f t="shared" si="25"/>
        <v>0</v>
      </c>
      <c r="DL27" s="70" t="str">
        <f>LOOKUP(DK27,{0,1,2,3,4,5,6,7,8,9,10,11,12,13,14,15,16,17,18,19,20,21,22,23,24,25},{"0","50","48","46","44","42","40","38","36","34","32","30","28","26","24","22","20","18","16","14","12","10","8","6","4","2"})</f>
        <v>0</v>
      </c>
      <c r="DM27" s="61">
        <f t="shared" si="51"/>
        <v>0</v>
      </c>
    </row>
    <row r="28" spans="1:117" s="46" customFormat="1" ht="35.1" customHeight="1" x14ac:dyDescent="0.25">
      <c r="A28" s="177"/>
      <c r="B28" s="47"/>
      <c r="C28" s="170"/>
      <c r="D28" s="171"/>
      <c r="E28" s="170"/>
      <c r="F28" s="170"/>
      <c r="G28" s="210"/>
      <c r="H28" s="211"/>
      <c r="I28" s="210"/>
      <c r="J28" s="212"/>
      <c r="K28" s="189"/>
      <c r="L28" s="52"/>
      <c r="M28" s="52"/>
      <c r="N28" s="53"/>
      <c r="O28" s="53"/>
      <c r="P28" s="52"/>
      <c r="Q28" s="55"/>
      <c r="R28" s="55"/>
      <c r="S28" s="56"/>
      <c r="T28" s="57"/>
      <c r="U28" s="75"/>
      <c r="V28" s="74"/>
      <c r="W28" s="47"/>
      <c r="X28" s="47"/>
      <c r="Y28" s="75"/>
      <c r="Z28" s="59"/>
      <c r="AA28" s="59"/>
      <c r="AB28" s="60"/>
      <c r="AC28" s="50"/>
      <c r="AD28" s="52"/>
      <c r="AE28" s="53"/>
      <c r="AF28" s="53"/>
      <c r="AG28" s="53"/>
      <c r="AH28" s="52"/>
      <c r="AI28" s="55"/>
      <c r="AJ28" s="55"/>
      <c r="AK28" s="56"/>
      <c r="AL28" s="57"/>
      <c r="AM28" s="75"/>
      <c r="AN28" s="61"/>
      <c r="AO28" s="47"/>
      <c r="AP28" s="47"/>
      <c r="AQ28" s="75"/>
      <c r="AR28" s="59"/>
      <c r="AS28" s="59"/>
      <c r="AT28" s="60"/>
      <c r="AU28" s="50"/>
      <c r="AV28" s="52"/>
      <c r="AW28" s="53"/>
      <c r="AX28" s="53"/>
      <c r="AY28" s="53"/>
      <c r="AZ28" s="52"/>
      <c r="BA28" s="55"/>
      <c r="BB28" s="55"/>
      <c r="BC28" s="56"/>
      <c r="BD28" s="57"/>
      <c r="BE28" s="75"/>
      <c r="BF28" s="61"/>
      <c r="BG28" s="47"/>
      <c r="BH28" s="47"/>
      <c r="BI28" s="75"/>
      <c r="BJ28" s="59"/>
      <c r="BK28" s="59"/>
      <c r="BL28" s="60"/>
      <c r="BM28" s="50"/>
      <c r="BN28" s="52"/>
      <c r="BO28" s="53"/>
      <c r="BP28" s="53"/>
      <c r="BQ28" s="63"/>
      <c r="BR28" s="52"/>
      <c r="BS28" s="55"/>
      <c r="BT28" s="55"/>
      <c r="BU28" s="56"/>
      <c r="BV28" s="57"/>
      <c r="BW28" s="64"/>
      <c r="BX28" s="47"/>
      <c r="BY28" s="47"/>
      <c r="BZ28" s="75"/>
      <c r="CA28" s="59"/>
      <c r="CB28" s="59"/>
      <c r="CC28" s="60"/>
      <c r="CD28" s="50"/>
      <c r="CE28" s="52"/>
      <c r="CF28" s="53"/>
      <c r="CG28" s="53"/>
      <c r="CH28" s="53"/>
      <c r="CI28" s="52"/>
      <c r="CJ28" s="55"/>
      <c r="CK28" s="55"/>
      <c r="CL28" s="53"/>
      <c r="CM28" s="57"/>
      <c r="CN28" s="75"/>
      <c r="CO28" s="47"/>
      <c r="CP28" s="47"/>
      <c r="CQ28" s="47"/>
      <c r="CR28" s="75"/>
      <c r="CS28" s="59"/>
      <c r="CT28" s="59"/>
      <c r="CU28" s="47"/>
      <c r="CV28" s="65"/>
      <c r="CW28" s="76"/>
      <c r="CX28" s="67"/>
      <c r="CY28" s="67"/>
      <c r="CZ28" s="67"/>
      <c r="DA28" s="76"/>
      <c r="DB28" s="68"/>
      <c r="DC28" s="68"/>
      <c r="DD28" s="67"/>
      <c r="DE28" s="69"/>
      <c r="DF28" s="77"/>
      <c r="DG28" s="61"/>
      <c r="DH28" s="61"/>
      <c r="DI28" s="61"/>
      <c r="DJ28" s="77"/>
      <c r="DK28" s="70"/>
      <c r="DL28" s="70"/>
      <c r="DM28" s="61"/>
    </row>
    <row r="29" spans="1:117" s="78" customFormat="1" ht="18" customHeight="1" x14ac:dyDescent="0.2">
      <c r="A29" s="104"/>
      <c r="B29" s="79"/>
      <c r="C29" s="213"/>
      <c r="D29" s="102"/>
      <c r="E29" s="213"/>
      <c r="F29" s="102" t="s">
        <v>4</v>
      </c>
      <c r="G29" s="93">
        <f>SUM(O29,X29,AG29,AP29,AY29,BH29,BQ29,BY29,CH29)</f>
        <v>0</v>
      </c>
      <c r="H29" s="103">
        <f>SUM(P29,Y29,AH29,AQ29,AZ29,BI29,BR29,BZ29,CI29)</f>
        <v>0</v>
      </c>
      <c r="I29" s="103"/>
      <c r="J29" s="214"/>
      <c r="K29" s="191"/>
      <c r="L29" s="84"/>
      <c r="M29" s="84"/>
      <c r="N29" s="85"/>
      <c r="O29" s="85">
        <f>SUM(O3:O27)</f>
        <v>0</v>
      </c>
      <c r="P29" s="86">
        <f>SUM(P3:P25)</f>
        <v>0</v>
      </c>
      <c r="Q29" s="86"/>
      <c r="R29" s="86"/>
      <c r="S29" s="87"/>
      <c r="T29" s="88"/>
      <c r="U29" s="79"/>
      <c r="V29" s="89"/>
      <c r="W29" s="90"/>
      <c r="X29" s="90">
        <f>SUM(X3:X27)</f>
        <v>0</v>
      </c>
      <c r="Y29" s="91">
        <f>SUM(Y3:Y27)</f>
        <v>0</v>
      </c>
      <c r="Z29" s="91"/>
      <c r="AA29" s="91"/>
      <c r="AB29" s="92"/>
      <c r="AC29" s="83"/>
      <c r="AD29" s="84"/>
      <c r="AE29" s="85"/>
      <c r="AF29" s="85"/>
      <c r="AG29" s="85">
        <f>SUM(AG3:AG27)</f>
        <v>0</v>
      </c>
      <c r="AH29" s="86"/>
      <c r="AI29" s="86"/>
      <c r="AJ29" s="86"/>
      <c r="AK29" s="87"/>
      <c r="AL29" s="88"/>
      <c r="AM29" s="79"/>
      <c r="AN29" s="93"/>
      <c r="AO29" s="90"/>
      <c r="AP29" s="90">
        <f>SUM(AP3:AP27)</f>
        <v>0</v>
      </c>
      <c r="AQ29" s="91">
        <f>SUM(AQ3:AQ27)</f>
        <v>0</v>
      </c>
      <c r="AR29" s="91"/>
      <c r="AS29" s="91"/>
      <c r="AT29" s="92"/>
      <c r="AU29" s="83"/>
      <c r="AV29" s="84"/>
      <c r="AW29" s="85"/>
      <c r="AX29" s="85"/>
      <c r="AY29" s="85">
        <f>SUM(AY3:AY25)</f>
        <v>0</v>
      </c>
      <c r="AZ29" s="86">
        <f>SUM(AZ3:AZ27)</f>
        <v>0</v>
      </c>
      <c r="BA29" s="86"/>
      <c r="BB29" s="86"/>
      <c r="BC29" s="87"/>
      <c r="BD29" s="88"/>
      <c r="BE29" s="79"/>
      <c r="BF29" s="93"/>
      <c r="BG29" s="90"/>
      <c r="BH29" s="90">
        <f>SUM(BH3:BH23)</f>
        <v>0</v>
      </c>
      <c r="BI29" s="91">
        <f>SUM(BI3:BI27)</f>
        <v>0</v>
      </c>
      <c r="BJ29" s="91"/>
      <c r="BK29" s="91"/>
      <c r="BL29" s="92"/>
      <c r="BM29" s="83"/>
      <c r="BN29" s="84"/>
      <c r="BO29" s="85"/>
      <c r="BP29" s="85"/>
      <c r="BQ29" s="94">
        <f>SUM(BQ3:BQ28)</f>
        <v>0</v>
      </c>
      <c r="BR29" s="86">
        <f>SUM(BR3:BR27)</f>
        <v>0</v>
      </c>
      <c r="BS29" s="86"/>
      <c r="BT29" s="86"/>
      <c r="BU29" s="87"/>
      <c r="BV29" s="88"/>
      <c r="BW29" s="79"/>
      <c r="BX29" s="90"/>
      <c r="BY29" s="90">
        <f>SUM(BY3:BY27)</f>
        <v>0</v>
      </c>
      <c r="BZ29" s="91">
        <f>SUM(BZ3:BZ27)</f>
        <v>0</v>
      </c>
      <c r="CA29" s="91"/>
      <c r="CB29" s="91"/>
      <c r="CC29" s="92"/>
      <c r="CD29" s="83"/>
      <c r="CE29" s="84"/>
      <c r="CF29" s="85"/>
      <c r="CG29" s="85"/>
      <c r="CH29" s="85">
        <f>SUM(CH3:CH27)</f>
        <v>0</v>
      </c>
      <c r="CI29" s="86">
        <f>SUM(CI3:CI27)</f>
        <v>0</v>
      </c>
      <c r="CJ29" s="86"/>
      <c r="CK29" s="86"/>
      <c r="CL29" s="95"/>
      <c r="CM29" s="88"/>
      <c r="CN29" s="79"/>
      <c r="CO29" s="90"/>
      <c r="CP29" s="90"/>
      <c r="CQ29" s="90">
        <f>SUM(CQ3:CQ27)</f>
        <v>0</v>
      </c>
      <c r="CR29" s="91">
        <f>SUM(CR3:CR27)</f>
        <v>0</v>
      </c>
      <c r="CS29" s="91"/>
      <c r="CT29" s="91"/>
      <c r="CV29" s="96"/>
      <c r="CW29" s="97"/>
      <c r="CX29" s="98"/>
      <c r="CY29" s="98"/>
      <c r="CZ29" s="98">
        <f>SUM(CZ3:CZ27)</f>
        <v>0</v>
      </c>
      <c r="DA29" s="99">
        <f>SUM(DA3:DA27)</f>
        <v>0</v>
      </c>
      <c r="DB29" s="99"/>
      <c r="DC29" s="99"/>
      <c r="DD29" s="100"/>
      <c r="DE29" s="101"/>
      <c r="DF29" s="102"/>
      <c r="DG29" s="93"/>
      <c r="DH29" s="93"/>
      <c r="DI29" s="93">
        <f>SUM(DI3:DI27)</f>
        <v>0</v>
      </c>
      <c r="DJ29" s="103">
        <f>SUM(DJ3:DJ27)</f>
        <v>0</v>
      </c>
      <c r="DK29" s="103"/>
      <c r="DL29" s="103"/>
      <c r="DM29" s="104"/>
    </row>
    <row r="31" spans="1:117" ht="12.2" customHeight="1" x14ac:dyDescent="0.2">
      <c r="F31" s="106"/>
    </row>
    <row r="32" spans="1:117" x14ac:dyDescent="0.2">
      <c r="C32" s="286" t="s">
        <v>85</v>
      </c>
      <c r="D32" s="287"/>
      <c r="E32" s="287"/>
      <c r="F32" s="287"/>
      <c r="G32" s="287"/>
      <c r="H32" s="287"/>
      <c r="I32" s="287"/>
      <c r="J32" s="288"/>
    </row>
    <row r="33" spans="3:116" x14ac:dyDescent="0.2">
      <c r="C33" s="286" t="s">
        <v>86</v>
      </c>
      <c r="D33" s="287"/>
      <c r="E33" s="287"/>
      <c r="F33" s="287"/>
      <c r="G33" s="287"/>
      <c r="H33" s="287"/>
      <c r="I33" s="287"/>
      <c r="J33" s="288"/>
    </row>
    <row r="34" spans="3:116" x14ac:dyDescent="0.2">
      <c r="C34" s="286" t="s">
        <v>87</v>
      </c>
      <c r="D34" s="287"/>
      <c r="E34" s="287"/>
      <c r="F34" s="287"/>
      <c r="G34" s="287"/>
      <c r="H34" s="287"/>
      <c r="I34" s="287"/>
      <c r="J34" s="288"/>
    </row>
    <row r="35" spans="3:116" x14ac:dyDescent="0.2">
      <c r="C35" s="286" t="s">
        <v>88</v>
      </c>
      <c r="D35" s="287"/>
      <c r="E35" s="287"/>
      <c r="F35" s="287"/>
      <c r="G35" s="287"/>
      <c r="H35" s="287"/>
      <c r="I35" s="287"/>
      <c r="J35" s="288"/>
    </row>
    <row r="36" spans="3:116" x14ac:dyDescent="0.2">
      <c r="C36" s="286" t="s">
        <v>89</v>
      </c>
      <c r="D36" s="287"/>
      <c r="E36" s="287"/>
      <c r="F36" s="287"/>
      <c r="G36" s="287"/>
      <c r="H36" s="287"/>
      <c r="I36" s="287"/>
      <c r="J36" s="288"/>
    </row>
    <row r="37" spans="3:116" x14ac:dyDescent="0.2">
      <c r="C37" s="286"/>
      <c r="D37" s="287"/>
      <c r="E37" s="287"/>
      <c r="F37" s="287"/>
      <c r="G37" s="287"/>
      <c r="H37" s="287"/>
      <c r="I37" s="287"/>
      <c r="J37" s="288"/>
    </row>
    <row r="38" spans="3:116" x14ac:dyDescent="0.2">
      <c r="C38" s="291" t="s">
        <v>90</v>
      </c>
      <c r="D38" s="287"/>
      <c r="E38" s="287"/>
      <c r="F38" s="287"/>
      <c r="G38" s="287"/>
      <c r="H38" s="287"/>
      <c r="I38" s="287"/>
      <c r="J38" s="288"/>
    </row>
    <row r="39" spans="3:116" x14ac:dyDescent="0.2">
      <c r="C39" s="286"/>
      <c r="D39" s="287"/>
      <c r="E39" s="287"/>
      <c r="F39" s="287"/>
      <c r="G39" s="287"/>
      <c r="H39" s="287"/>
      <c r="I39" s="287"/>
      <c r="J39" s="288"/>
    </row>
    <row r="40" spans="3:116" ht="16.149999999999999" customHeight="1" x14ac:dyDescent="0.5">
      <c r="C40" s="286"/>
      <c r="D40" s="287"/>
      <c r="E40" s="287"/>
      <c r="F40" s="287"/>
      <c r="G40" s="287"/>
      <c r="H40" s="287"/>
      <c r="I40" s="287"/>
      <c r="J40" s="288"/>
      <c r="P40" s="111"/>
      <c r="Q40" s="111"/>
      <c r="R40" s="111"/>
      <c r="S40" s="112"/>
      <c r="Y40" s="111"/>
      <c r="Z40" s="111"/>
      <c r="AA40" s="111"/>
      <c r="AH40" s="111"/>
      <c r="AI40" s="111"/>
      <c r="AJ40" s="111"/>
      <c r="AK40" s="112"/>
      <c r="AQ40" s="111"/>
      <c r="AR40" s="111"/>
      <c r="AS40" s="111"/>
      <c r="AZ40" s="111"/>
      <c r="BA40" s="111"/>
      <c r="BB40" s="111"/>
      <c r="BC40" s="112"/>
      <c r="BI40" s="111"/>
      <c r="BJ40" s="111"/>
      <c r="BK40" s="111"/>
      <c r="BR40" s="111"/>
      <c r="BS40" s="111"/>
      <c r="BT40" s="111"/>
      <c r="BU40" s="112"/>
      <c r="BZ40" s="111"/>
      <c r="CA40" s="111"/>
      <c r="CB40" s="111"/>
      <c r="CI40" s="111"/>
      <c r="CJ40" s="111"/>
      <c r="CK40" s="111"/>
      <c r="CR40" s="111"/>
      <c r="CS40" s="111"/>
      <c r="CT40" s="111"/>
      <c r="DA40" s="111"/>
      <c r="DB40" s="111"/>
      <c r="DC40" s="111"/>
      <c r="DJ40" s="111"/>
      <c r="DK40" s="111"/>
      <c r="DL40" s="111"/>
    </row>
    <row r="41" spans="3:116" ht="16.149999999999999" customHeight="1" x14ac:dyDescent="0.5">
      <c r="C41" s="286" t="s">
        <v>91</v>
      </c>
      <c r="D41" s="287"/>
      <c r="E41" s="287"/>
      <c r="F41" s="287"/>
      <c r="G41" s="287"/>
      <c r="H41" s="287"/>
      <c r="I41" s="287"/>
      <c r="J41" s="288"/>
      <c r="P41" s="111"/>
      <c r="Q41" s="111"/>
      <c r="R41" s="111"/>
      <c r="S41" s="112"/>
      <c r="Y41" s="111"/>
      <c r="Z41" s="111"/>
      <c r="AA41" s="111"/>
      <c r="AH41" s="111"/>
      <c r="AI41" s="111"/>
      <c r="AJ41" s="111"/>
      <c r="AK41" s="112"/>
      <c r="AQ41" s="111"/>
      <c r="AR41" s="111"/>
      <c r="AS41" s="111"/>
      <c r="AZ41" s="111"/>
      <c r="BA41" s="111"/>
      <c r="BB41" s="111"/>
      <c r="BC41" s="112"/>
      <c r="BI41" s="111"/>
      <c r="BJ41" s="111"/>
      <c r="BK41" s="111"/>
      <c r="BR41" s="111"/>
      <c r="BS41" s="111"/>
      <c r="BT41" s="111"/>
      <c r="BU41" s="112"/>
      <c r="BZ41" s="111"/>
      <c r="CA41" s="111"/>
      <c r="CB41" s="111"/>
      <c r="CI41" s="111"/>
      <c r="CJ41" s="111"/>
      <c r="CK41" s="111"/>
      <c r="CR41" s="111"/>
      <c r="CS41" s="111"/>
      <c r="CT41" s="111"/>
      <c r="DA41" s="111"/>
      <c r="DB41" s="111"/>
      <c r="DC41" s="111"/>
      <c r="DJ41" s="111"/>
      <c r="DK41" s="111"/>
      <c r="DL41" s="111"/>
    </row>
    <row r="42" spans="3:116" ht="16.149999999999999" customHeight="1" x14ac:dyDescent="0.5">
      <c r="F42" s="111"/>
      <c r="P42" s="111"/>
      <c r="Q42" s="111"/>
      <c r="R42" s="111"/>
      <c r="S42" s="112"/>
      <c r="Y42" s="111"/>
      <c r="Z42" s="111"/>
      <c r="AA42" s="111"/>
      <c r="AH42" s="111"/>
      <c r="AI42" s="111"/>
      <c r="AJ42" s="111"/>
      <c r="AK42" s="112"/>
      <c r="AQ42" s="111"/>
      <c r="AR42" s="111"/>
      <c r="AS42" s="111"/>
      <c r="AZ42" s="111"/>
      <c r="BA42" s="111"/>
      <c r="BB42" s="111"/>
      <c r="BC42" s="112"/>
      <c r="BI42" s="111"/>
      <c r="BJ42" s="111"/>
      <c r="BK42" s="111"/>
      <c r="BR42" s="111"/>
      <c r="BS42" s="111"/>
      <c r="BT42" s="111"/>
      <c r="BU42" s="112"/>
      <c r="BZ42" s="111"/>
      <c r="CA42" s="111"/>
      <c r="CB42" s="111"/>
      <c r="CI42" s="111"/>
      <c r="CJ42" s="111"/>
      <c r="CK42" s="111"/>
      <c r="CR42" s="111"/>
      <c r="CS42" s="111"/>
      <c r="CT42" s="111"/>
      <c r="DA42" s="111"/>
      <c r="DB42" s="111"/>
      <c r="DC42" s="111"/>
      <c r="DJ42" s="111"/>
      <c r="DK42" s="111"/>
      <c r="DL42" s="111"/>
    </row>
    <row r="43" spans="3:116" ht="16.149999999999999" customHeight="1" x14ac:dyDescent="0.5">
      <c r="F43" s="111"/>
      <c r="P43" s="111"/>
      <c r="Q43" s="111"/>
      <c r="R43" s="111"/>
      <c r="S43" s="112"/>
      <c r="Y43" s="111"/>
      <c r="Z43" s="111"/>
      <c r="AA43" s="111"/>
      <c r="AH43" s="111"/>
      <c r="AI43" s="111"/>
      <c r="AJ43" s="111"/>
      <c r="AK43" s="112"/>
      <c r="AQ43" s="111"/>
      <c r="AR43" s="111"/>
      <c r="AS43" s="111"/>
      <c r="AZ43" s="111"/>
      <c r="BA43" s="111"/>
      <c r="BB43" s="111"/>
      <c r="BC43" s="112"/>
      <c r="BI43" s="111"/>
      <c r="BJ43" s="111"/>
      <c r="BK43" s="111"/>
      <c r="BR43" s="111"/>
      <c r="BS43" s="111"/>
      <c r="BT43" s="111"/>
      <c r="BU43" s="112"/>
      <c r="BZ43" s="111"/>
      <c r="CA43" s="111"/>
      <c r="CB43" s="111"/>
      <c r="CI43" s="111"/>
      <c r="CJ43" s="111"/>
      <c r="CK43" s="111"/>
      <c r="CR43" s="111"/>
      <c r="CS43" s="111"/>
      <c r="CT43" s="111"/>
      <c r="DA43" s="111"/>
      <c r="DB43" s="111"/>
      <c r="DC43" s="111"/>
      <c r="DJ43" s="111"/>
      <c r="DK43" s="111"/>
      <c r="DL43" s="111"/>
    </row>
    <row r="44" spans="3:116" ht="16.149999999999999" customHeight="1" x14ac:dyDescent="0.5">
      <c r="F44" s="111"/>
      <c r="P44" s="111"/>
      <c r="Q44" s="111"/>
      <c r="R44" s="111"/>
      <c r="S44" s="112"/>
      <c r="Y44" s="111"/>
      <c r="Z44" s="111"/>
      <c r="AA44" s="111"/>
      <c r="AH44" s="111"/>
      <c r="AI44" s="111"/>
      <c r="AJ44" s="111"/>
      <c r="AK44" s="112"/>
      <c r="AQ44" s="111"/>
      <c r="AR44" s="111"/>
      <c r="AS44" s="111"/>
      <c r="AZ44" s="111"/>
      <c r="BA44" s="111"/>
      <c r="BB44" s="111"/>
      <c r="BC44" s="112"/>
      <c r="BI44" s="111"/>
      <c r="BJ44" s="111"/>
      <c r="BK44" s="111"/>
      <c r="BR44" s="111"/>
      <c r="BS44" s="111"/>
      <c r="BT44" s="111"/>
      <c r="BU44" s="112"/>
      <c r="BZ44" s="111"/>
      <c r="CA44" s="111"/>
      <c r="CB44" s="111"/>
      <c r="CI44" s="111"/>
      <c r="CJ44" s="111"/>
      <c r="CK44" s="111"/>
      <c r="CR44" s="111"/>
      <c r="CS44" s="111"/>
      <c r="CT44" s="111"/>
      <c r="DA44" s="111"/>
      <c r="DB44" s="111"/>
      <c r="DC44" s="111"/>
      <c r="DJ44" s="111"/>
      <c r="DK44" s="111"/>
      <c r="DL44" s="111"/>
    </row>
    <row r="45" spans="3:116" ht="16.149999999999999" customHeight="1" x14ac:dyDescent="0.5">
      <c r="F45" s="111"/>
      <c r="P45" s="111"/>
      <c r="Q45" s="111"/>
      <c r="R45" s="111"/>
      <c r="S45" s="112"/>
      <c r="Y45" s="111"/>
      <c r="Z45" s="111"/>
      <c r="AA45" s="111"/>
      <c r="AH45" s="111"/>
      <c r="AI45" s="111"/>
      <c r="AJ45" s="111"/>
      <c r="AK45" s="112"/>
      <c r="AQ45" s="111"/>
      <c r="AR45" s="111"/>
      <c r="AS45" s="111"/>
      <c r="AZ45" s="111"/>
      <c r="BA45" s="111"/>
      <c r="BB45" s="111"/>
      <c r="BC45" s="112"/>
      <c r="BI45" s="111"/>
      <c r="BJ45" s="111"/>
      <c r="BK45" s="111"/>
      <c r="BR45" s="111"/>
      <c r="BS45" s="111"/>
      <c r="BT45" s="111"/>
      <c r="BU45" s="112"/>
      <c r="BZ45" s="111"/>
      <c r="CA45" s="111"/>
      <c r="CB45" s="111"/>
      <c r="CI45" s="111"/>
      <c r="CJ45" s="111"/>
      <c r="CK45" s="111"/>
      <c r="CR45" s="111"/>
      <c r="CS45" s="111"/>
      <c r="CT45" s="111"/>
      <c r="DA45" s="111"/>
      <c r="DB45" s="111"/>
      <c r="DC45" s="111"/>
      <c r="DJ45" s="111"/>
      <c r="DK45" s="111"/>
      <c r="DL45" s="111"/>
    </row>
    <row r="46" spans="3:116" ht="16.149999999999999" customHeight="1" x14ac:dyDescent="0.5">
      <c r="F46" s="111"/>
      <c r="P46" s="111"/>
      <c r="Q46" s="111"/>
      <c r="R46" s="111"/>
      <c r="S46" s="112"/>
      <c r="Y46" s="111"/>
      <c r="Z46" s="111"/>
      <c r="AA46" s="111"/>
      <c r="AH46" s="111"/>
      <c r="AI46" s="111"/>
      <c r="AJ46" s="111"/>
      <c r="AK46" s="112"/>
      <c r="AQ46" s="111"/>
      <c r="AR46" s="111"/>
      <c r="AS46" s="111"/>
      <c r="AZ46" s="111"/>
      <c r="BA46" s="111"/>
      <c r="BB46" s="111"/>
      <c r="BC46" s="112"/>
      <c r="BI46" s="111"/>
      <c r="BJ46" s="111"/>
      <c r="BK46" s="111"/>
      <c r="BR46" s="111"/>
      <c r="BS46" s="111"/>
      <c r="BT46" s="111"/>
      <c r="BU46" s="112"/>
      <c r="BZ46" s="111"/>
      <c r="CA46" s="111"/>
      <c r="CB46" s="111"/>
      <c r="CI46" s="111"/>
      <c r="CJ46" s="111"/>
      <c r="CK46" s="111"/>
      <c r="CR46" s="111"/>
      <c r="CS46" s="111"/>
      <c r="CT46" s="111"/>
      <c r="DA46" s="111"/>
      <c r="DB46" s="111"/>
      <c r="DC46" s="111"/>
      <c r="DJ46" s="111"/>
      <c r="DK46" s="111"/>
      <c r="DL46" s="111"/>
    </row>
    <row r="47" spans="3:116" ht="16.149999999999999" customHeight="1" x14ac:dyDescent="0.5">
      <c r="F47" s="111"/>
      <c r="P47" s="111"/>
      <c r="Q47" s="111"/>
      <c r="R47" s="111"/>
      <c r="S47" s="112"/>
      <c r="Y47" s="111"/>
      <c r="Z47" s="111"/>
      <c r="AA47" s="111"/>
      <c r="AH47" s="111"/>
      <c r="AI47" s="111"/>
      <c r="AJ47" s="111"/>
      <c r="AK47" s="112"/>
      <c r="AQ47" s="111"/>
      <c r="AR47" s="111"/>
      <c r="AS47" s="111"/>
      <c r="AZ47" s="111"/>
      <c r="BA47" s="111"/>
      <c r="BB47" s="111"/>
      <c r="BC47" s="112"/>
      <c r="BI47" s="111"/>
      <c r="BJ47" s="111"/>
      <c r="BK47" s="111"/>
      <c r="BR47" s="111"/>
      <c r="BS47" s="111"/>
      <c r="BT47" s="111"/>
      <c r="BU47" s="112"/>
      <c r="BZ47" s="111"/>
      <c r="CA47" s="111"/>
      <c r="CB47" s="111"/>
      <c r="CI47" s="111"/>
      <c r="CJ47" s="111"/>
      <c r="CK47" s="111"/>
      <c r="CR47" s="111"/>
      <c r="CS47" s="111"/>
      <c r="CT47" s="111"/>
      <c r="DA47" s="111"/>
      <c r="DB47" s="111"/>
      <c r="DC47" s="111"/>
      <c r="DJ47" s="111"/>
      <c r="DK47" s="111"/>
      <c r="DL47" s="111"/>
    </row>
    <row r="48" spans="3:116" ht="33.75" x14ac:dyDescent="0.5">
      <c r="C48" s="80"/>
      <c r="D48" s="78"/>
      <c r="F48" s="111"/>
    </row>
    <row r="49" spans="6:6" ht="33.75" x14ac:dyDescent="0.5">
      <c r="F49" s="111"/>
    </row>
    <row r="50" spans="6:6" ht="33.75" x14ac:dyDescent="0.5">
      <c r="F50" s="111"/>
    </row>
    <row r="51" spans="6:6" ht="33.75" x14ac:dyDescent="0.5">
      <c r="F51" s="111"/>
    </row>
    <row r="52" spans="6:6" ht="33.75" x14ac:dyDescent="0.5">
      <c r="F52" s="111"/>
    </row>
    <row r="53" spans="6:6" ht="33.75" x14ac:dyDescent="0.5">
      <c r="F53" s="111"/>
    </row>
    <row r="54" spans="6:6" ht="33.75" x14ac:dyDescent="0.5">
      <c r="F54" s="111"/>
    </row>
    <row r="55" spans="6:6" ht="33.75" x14ac:dyDescent="0.5">
      <c r="F55" s="111"/>
    </row>
  </sheetData>
  <mergeCells count="25">
    <mergeCell ref="C41:J41"/>
    <mergeCell ref="C35:J35"/>
    <mergeCell ref="C36:J36"/>
    <mergeCell ref="C37:J37"/>
    <mergeCell ref="C38:J38"/>
    <mergeCell ref="C39:J39"/>
    <mergeCell ref="C40:J40"/>
    <mergeCell ref="CM1:CU1"/>
    <mergeCell ref="CV1:DD1"/>
    <mergeCell ref="DE1:DM1"/>
    <mergeCell ref="C32:J32"/>
    <mergeCell ref="C33:J33"/>
    <mergeCell ref="BV1:CC1"/>
    <mergeCell ref="CD1:CL1"/>
    <mergeCell ref="C34:J34"/>
    <mergeCell ref="AL1:AT1"/>
    <mergeCell ref="AU1:BC1"/>
    <mergeCell ref="BD1:BL1"/>
    <mergeCell ref="BM1:BU1"/>
    <mergeCell ref="AC1:AK1"/>
    <mergeCell ref="A1:A2"/>
    <mergeCell ref="B1:B2"/>
    <mergeCell ref="C1:F2"/>
    <mergeCell ref="K1:S1"/>
    <mergeCell ref="T1:AB1"/>
  </mergeCells>
  <conditionalFormatting sqref="L21:M21">
    <cfRule type="top10" dxfId="151" priority="48" stopIfTrue="1" rank="1"/>
  </conditionalFormatting>
  <conditionalFormatting sqref="L22:M27">
    <cfRule type="top10" dxfId="150" priority="33" stopIfTrue="1" rank="1"/>
  </conditionalFormatting>
  <conditionalFormatting sqref="L28:M28 L3:M20">
    <cfRule type="top10" dxfId="149" priority="59" stopIfTrue="1" rank="1"/>
  </conditionalFormatting>
  <conditionalFormatting sqref="U21">
    <cfRule type="top10" dxfId="148" priority="49" stopIfTrue="1" rank="1"/>
  </conditionalFormatting>
  <conditionalFormatting sqref="U22:U27">
    <cfRule type="top10" dxfId="147" priority="34" stopIfTrue="1" rank="1"/>
  </conditionalFormatting>
  <conditionalFormatting sqref="U28 U3:U20">
    <cfRule type="top10" dxfId="146" priority="60" stopIfTrue="1" rank="1"/>
  </conditionalFormatting>
  <conditionalFormatting sqref="V21">
    <cfRule type="top10" dxfId="145" priority="53" stopIfTrue="1" rank="1"/>
  </conditionalFormatting>
  <conditionalFormatting sqref="V22:V27">
    <cfRule type="top10" dxfId="144" priority="38" stopIfTrue="1" rank="1"/>
  </conditionalFormatting>
  <conditionalFormatting sqref="V28 V3:V20">
    <cfRule type="top10" dxfId="143" priority="68" stopIfTrue="1" rank="1"/>
  </conditionalFormatting>
  <conditionalFormatting sqref="AD21">
    <cfRule type="top10" dxfId="142" priority="50" stopIfTrue="1" rank="1"/>
  </conditionalFormatting>
  <conditionalFormatting sqref="AD22:AD27">
    <cfRule type="top10" dxfId="141" priority="35" stopIfTrue="1" rank="1"/>
  </conditionalFormatting>
  <conditionalFormatting sqref="AD28 AD3:AD20">
    <cfRule type="top10" dxfId="140" priority="61" stopIfTrue="1" rank="1"/>
  </conditionalFormatting>
  <conditionalFormatting sqref="AE21">
    <cfRule type="top10" dxfId="139" priority="54" stopIfTrue="1" rank="1"/>
  </conditionalFormatting>
  <conditionalFormatting sqref="AE22:AE27">
    <cfRule type="top10" dxfId="138" priority="39" stopIfTrue="1" rank="1"/>
  </conditionalFormatting>
  <conditionalFormatting sqref="AE28 AE3:AE20">
    <cfRule type="top10" dxfId="137" priority="69" stopIfTrue="1" rank="1"/>
  </conditionalFormatting>
  <conditionalFormatting sqref="AM21">
    <cfRule type="top10" dxfId="136" priority="51" stopIfTrue="1" rank="1"/>
  </conditionalFormatting>
  <conditionalFormatting sqref="AM22:AM27">
    <cfRule type="top10" dxfId="135" priority="36" stopIfTrue="1" rank="1"/>
  </conditionalFormatting>
  <conditionalFormatting sqref="AM28 AM3:AM20">
    <cfRule type="top10" dxfId="134" priority="62" stopIfTrue="1" rank="1"/>
  </conditionalFormatting>
  <conditionalFormatting sqref="AN21">
    <cfRule type="top10" dxfId="133" priority="43" stopIfTrue="1" rank="1"/>
  </conditionalFormatting>
  <conditionalFormatting sqref="AN22:AN27">
    <cfRule type="top10" dxfId="132" priority="28" stopIfTrue="1" rank="1"/>
  </conditionalFormatting>
  <conditionalFormatting sqref="AN28 AN3:AN20">
    <cfRule type="top10" dxfId="131" priority="58" stopIfTrue="1" rank="1"/>
  </conditionalFormatting>
  <conditionalFormatting sqref="AV3:AV20">
    <cfRule type="top10" dxfId="130" priority="70" stopIfTrue="1" rank="1"/>
  </conditionalFormatting>
  <conditionalFormatting sqref="AV21">
    <cfRule type="top10" dxfId="129" priority="47" stopIfTrue="1" rank="1"/>
  </conditionalFormatting>
  <conditionalFormatting sqref="AV22:AV27">
    <cfRule type="top10" dxfId="128" priority="32" stopIfTrue="1" rank="1"/>
  </conditionalFormatting>
  <conditionalFormatting sqref="AV28">
    <cfRule type="top10" dxfId="127" priority="63" stopIfTrue="1" rank="1"/>
  </conditionalFormatting>
  <conditionalFormatting sqref="AW21">
    <cfRule type="top10" dxfId="126" priority="42" stopIfTrue="1" rank="1"/>
  </conditionalFormatting>
  <conditionalFormatting sqref="AW22:AW27">
    <cfRule type="top10" dxfId="125" priority="27" stopIfTrue="1" rank="1"/>
  </conditionalFormatting>
  <conditionalFormatting sqref="AW28 AW3:AW20">
    <cfRule type="top10" dxfId="124" priority="57" stopIfTrue="1" rank="1"/>
  </conditionalFormatting>
  <conditionalFormatting sqref="BE3:BE20">
    <cfRule type="top10" dxfId="123" priority="71" stopIfTrue="1" rank="1"/>
  </conditionalFormatting>
  <conditionalFormatting sqref="BE21">
    <cfRule type="top10" dxfId="122" priority="46" stopIfTrue="1" rank="1"/>
  </conditionalFormatting>
  <conditionalFormatting sqref="BE22:BE27">
    <cfRule type="top10" dxfId="121" priority="31" stopIfTrue="1" rank="1"/>
  </conditionalFormatting>
  <conditionalFormatting sqref="BE28">
    <cfRule type="top10" dxfId="120" priority="64" stopIfTrue="1" rank="1"/>
  </conditionalFormatting>
  <conditionalFormatting sqref="BF21">
    <cfRule type="top10" dxfId="119" priority="41" stopIfTrue="1" rank="1"/>
  </conditionalFormatting>
  <conditionalFormatting sqref="BF22:BF27">
    <cfRule type="top10" dxfId="118" priority="26" stopIfTrue="1" rank="1"/>
  </conditionalFormatting>
  <conditionalFormatting sqref="BF28 BF3:BF20">
    <cfRule type="top10" dxfId="117" priority="56" stopIfTrue="1" rank="1"/>
  </conditionalFormatting>
  <conditionalFormatting sqref="BN3:BN20">
    <cfRule type="top10" dxfId="116" priority="72" stopIfTrue="1" rank="1"/>
  </conditionalFormatting>
  <conditionalFormatting sqref="BN21">
    <cfRule type="top10" dxfId="115" priority="45" stopIfTrue="1" rank="1"/>
  </conditionalFormatting>
  <conditionalFormatting sqref="BN22:BN27">
    <cfRule type="top10" dxfId="114" priority="30" stopIfTrue="1" rank="1"/>
  </conditionalFormatting>
  <conditionalFormatting sqref="BN28">
    <cfRule type="top10" dxfId="113" priority="65" stopIfTrue="1" rank="1"/>
  </conditionalFormatting>
  <conditionalFormatting sqref="BP21">
    <cfRule type="top10" dxfId="112" priority="8" stopIfTrue="1" rank="1"/>
  </conditionalFormatting>
  <conditionalFormatting sqref="BP22:BP27">
    <cfRule type="top10" dxfId="111" priority="7" stopIfTrue="1" rank="1"/>
  </conditionalFormatting>
  <conditionalFormatting sqref="BP28 BP3:BP20">
    <cfRule type="top10" dxfId="110" priority="9" stopIfTrue="1" rank="1"/>
  </conditionalFormatting>
  <conditionalFormatting sqref="BQ21">
    <cfRule type="top10" dxfId="109" priority="23" stopIfTrue="1" rank="1"/>
  </conditionalFormatting>
  <conditionalFormatting sqref="BQ22:BQ27">
    <cfRule type="top10" dxfId="108" priority="22" stopIfTrue="1" rank="1"/>
  </conditionalFormatting>
  <conditionalFormatting sqref="BQ28 BQ3:BQ20">
    <cfRule type="top10" dxfId="107" priority="24" stopIfTrue="1" rank="1"/>
  </conditionalFormatting>
  <conditionalFormatting sqref="BW21">
    <cfRule type="top10" dxfId="106" priority="52" stopIfTrue="1" rank="1"/>
  </conditionalFormatting>
  <conditionalFormatting sqref="BW22:BW27">
    <cfRule type="top10" dxfId="105" priority="37" stopIfTrue="1" rank="1"/>
  </conditionalFormatting>
  <conditionalFormatting sqref="BW28 BW3:BW20">
    <cfRule type="top10" dxfId="104" priority="66" stopIfTrue="1" rank="1"/>
  </conditionalFormatting>
  <conditionalFormatting sqref="CE3:CE20">
    <cfRule type="top10" dxfId="103" priority="73" stopIfTrue="1" rank="1"/>
  </conditionalFormatting>
  <conditionalFormatting sqref="CE21">
    <cfRule type="top10" dxfId="102" priority="44" stopIfTrue="1" rank="1"/>
  </conditionalFormatting>
  <conditionalFormatting sqref="CE22:CE27">
    <cfRule type="top10" dxfId="101" priority="29" stopIfTrue="1" rank="1"/>
  </conditionalFormatting>
  <conditionalFormatting sqref="CE28">
    <cfRule type="top10" dxfId="100" priority="67" stopIfTrue="1" rank="1"/>
  </conditionalFormatting>
  <conditionalFormatting sqref="CF21">
    <cfRule type="top10" dxfId="99" priority="40" stopIfTrue="1" rank="1"/>
  </conditionalFormatting>
  <conditionalFormatting sqref="CF22:CF27">
    <cfRule type="top10" dxfId="98" priority="25" stopIfTrue="1" rank="1"/>
  </conditionalFormatting>
  <conditionalFormatting sqref="CF28 CF3:CF20">
    <cfRule type="top10" dxfId="97" priority="55" stopIfTrue="1" rank="1"/>
  </conditionalFormatting>
  <conditionalFormatting sqref="CN3:CN20">
    <cfRule type="top10" dxfId="96" priority="74" stopIfTrue="1" rank="1"/>
  </conditionalFormatting>
  <conditionalFormatting sqref="CN21">
    <cfRule type="top10" dxfId="95" priority="19" stopIfTrue="1" rank="1"/>
  </conditionalFormatting>
  <conditionalFormatting sqref="CN22:CN27">
    <cfRule type="top10" dxfId="94" priority="17" stopIfTrue="1" rank="1"/>
  </conditionalFormatting>
  <conditionalFormatting sqref="CN28">
    <cfRule type="top10" dxfId="93" priority="21" stopIfTrue="1" rank="1"/>
  </conditionalFormatting>
  <conditionalFormatting sqref="CO21">
    <cfRule type="top10" dxfId="92" priority="18" stopIfTrue="1" rank="1"/>
  </conditionalFormatting>
  <conditionalFormatting sqref="CO22:CO27">
    <cfRule type="top10" dxfId="91" priority="16" stopIfTrue="1" rank="1"/>
  </conditionalFormatting>
  <conditionalFormatting sqref="CO28 CO3:CO20">
    <cfRule type="top10" dxfId="90" priority="20" stopIfTrue="1" rank="1"/>
  </conditionalFormatting>
  <conditionalFormatting sqref="CW3:CW20">
    <cfRule type="top10" dxfId="89" priority="75" stopIfTrue="1" rank="1"/>
  </conditionalFormatting>
  <conditionalFormatting sqref="CW21">
    <cfRule type="top10" dxfId="88" priority="13" stopIfTrue="1" rank="1"/>
  </conditionalFormatting>
  <conditionalFormatting sqref="CW22:CW27">
    <cfRule type="top10" dxfId="87" priority="11" stopIfTrue="1" rank="1"/>
  </conditionalFormatting>
  <conditionalFormatting sqref="CW28">
    <cfRule type="top10" dxfId="86" priority="15" stopIfTrue="1" rank="1"/>
  </conditionalFormatting>
  <conditionalFormatting sqref="CX21">
    <cfRule type="top10" dxfId="85" priority="12" stopIfTrue="1" rank="1"/>
  </conditionalFormatting>
  <conditionalFormatting sqref="CX22:CX27">
    <cfRule type="top10" dxfId="84" priority="10" stopIfTrue="1" rank="1"/>
  </conditionalFormatting>
  <conditionalFormatting sqref="CX28 CX3:CX20">
    <cfRule type="top10" dxfId="83" priority="14" stopIfTrue="1" rank="1"/>
  </conditionalFormatting>
  <conditionalFormatting sqref="DF3:DF20">
    <cfRule type="top10" dxfId="82" priority="76" stopIfTrue="1" rank="1"/>
  </conditionalFormatting>
  <conditionalFormatting sqref="DF21">
    <cfRule type="top10" dxfId="81" priority="4" stopIfTrue="1" rank="1"/>
  </conditionalFormatting>
  <conditionalFormatting sqref="DF22:DF27">
    <cfRule type="top10" dxfId="80" priority="2" stopIfTrue="1" rank="1"/>
  </conditionalFormatting>
  <conditionalFormatting sqref="DF28">
    <cfRule type="top10" dxfId="79" priority="6" stopIfTrue="1" rank="1"/>
  </conditionalFormatting>
  <conditionalFormatting sqref="DG21">
    <cfRule type="top10" dxfId="78" priority="3" stopIfTrue="1" rank="1"/>
  </conditionalFormatting>
  <conditionalFormatting sqref="DG22:DG27">
    <cfRule type="top10" dxfId="77" priority="1" stopIfTrue="1" rank="1"/>
  </conditionalFormatting>
  <conditionalFormatting sqref="DG28 DG3:DG20">
    <cfRule type="top10" dxfId="76" priority="5" stopIfTrue="1" rank="1"/>
  </conditionalFormatting>
  <pageMargins left="0.25" right="0.25" top="0.75" bottom="0.75" header="0.3" footer="0.3"/>
  <pageSetup scal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2C62-389F-489C-B680-84FAAF50950B}">
  <sheetPr>
    <pageSetUpPr fitToPage="1"/>
  </sheetPr>
  <dimension ref="A3:AC77"/>
  <sheetViews>
    <sheetView topLeftCell="D33" workbookViewId="0">
      <selection activeCell="J66" sqref="J66"/>
    </sheetView>
  </sheetViews>
  <sheetFormatPr defaultColWidth="9.140625" defaultRowHeight="15" x14ac:dyDescent="0.25"/>
  <cols>
    <col min="1" max="2" width="9.140625" style="1"/>
    <col min="3" max="3" width="9.85546875" style="1" bestFit="1" customWidth="1"/>
    <col min="4" max="4" width="12" style="1" customWidth="1"/>
    <col min="5" max="5" width="11" style="1" customWidth="1"/>
    <col min="6" max="6" width="14.28515625" style="1" bestFit="1" customWidth="1"/>
    <col min="7" max="7" width="9.85546875" style="1" bestFit="1" customWidth="1"/>
    <col min="8" max="8" width="10.28515625" style="1" customWidth="1"/>
    <col min="9" max="9" width="10.42578125" style="1" customWidth="1"/>
    <col min="10" max="15" width="11.85546875" style="1" bestFit="1" customWidth="1"/>
    <col min="16" max="16" width="13.28515625" style="4" customWidth="1"/>
    <col min="17" max="20" width="11.85546875" style="4" bestFit="1" customWidth="1"/>
    <col min="21" max="21" width="11.85546875" style="1" bestFit="1" customWidth="1"/>
    <col min="22" max="23" width="11.5703125" style="1" bestFit="1" customWidth="1"/>
    <col min="24" max="16384" width="9.140625" style="1"/>
  </cols>
  <sheetData>
    <row r="3" spans="1:4" x14ac:dyDescent="0.25">
      <c r="B3" s="304" t="s">
        <v>0</v>
      </c>
      <c r="C3" s="304"/>
      <c r="D3" s="304"/>
    </row>
    <row r="4" spans="1:4" x14ac:dyDescent="0.25">
      <c r="A4" s="1" t="s">
        <v>1</v>
      </c>
      <c r="C4" s="2">
        <v>20</v>
      </c>
    </row>
    <row r="5" spans="1:4" x14ac:dyDescent="0.25">
      <c r="A5" s="1" t="s">
        <v>2</v>
      </c>
      <c r="C5" s="2">
        <v>30</v>
      </c>
    </row>
    <row r="6" spans="1:4" x14ac:dyDescent="0.25">
      <c r="A6" s="1" t="s">
        <v>3</v>
      </c>
      <c r="C6" s="3">
        <v>0</v>
      </c>
    </row>
    <row r="7" spans="1:4" x14ac:dyDescent="0.25">
      <c r="B7" s="1" t="s">
        <v>4</v>
      </c>
      <c r="C7" s="2">
        <v>50</v>
      </c>
    </row>
    <row r="9" spans="1:4" x14ac:dyDescent="0.25">
      <c r="A9" s="1" t="s">
        <v>5</v>
      </c>
      <c r="C9" s="2">
        <v>10</v>
      </c>
    </row>
    <row r="12" spans="1:4" x14ac:dyDescent="0.25">
      <c r="B12" s="304" t="s">
        <v>6</v>
      </c>
      <c r="C12" s="304"/>
      <c r="D12" s="304"/>
    </row>
    <row r="13" spans="1:4" x14ac:dyDescent="0.25">
      <c r="A13" s="1" t="s">
        <v>1</v>
      </c>
      <c r="C13" s="2">
        <v>40</v>
      </c>
    </row>
    <row r="14" spans="1:4" x14ac:dyDescent="0.25">
      <c r="A14" s="1" t="s">
        <v>2</v>
      </c>
      <c r="C14" s="2">
        <v>60</v>
      </c>
    </row>
    <row r="15" spans="1:4" x14ac:dyDescent="0.25">
      <c r="A15" s="1" t="s">
        <v>3</v>
      </c>
      <c r="C15" s="3">
        <v>0</v>
      </c>
    </row>
    <row r="16" spans="1:4" x14ac:dyDescent="0.25">
      <c r="B16" s="1" t="s">
        <v>4</v>
      </c>
      <c r="C16" s="2">
        <v>100</v>
      </c>
    </row>
    <row r="18" spans="1:23" x14ac:dyDescent="0.25">
      <c r="A18" s="1" t="s">
        <v>5</v>
      </c>
      <c r="C18" s="2">
        <v>10</v>
      </c>
    </row>
    <row r="22" spans="1:23" x14ac:dyDescent="0.25">
      <c r="B22" s="304" t="s">
        <v>101</v>
      </c>
      <c r="C22" s="304"/>
      <c r="D22" s="304"/>
      <c r="E22" s="5"/>
      <c r="F22" s="5"/>
      <c r="G22" s="5"/>
    </row>
    <row r="23" spans="1:23" x14ac:dyDescent="0.25">
      <c r="A23" s="1" t="s">
        <v>7</v>
      </c>
      <c r="C23" s="2">
        <v>250</v>
      </c>
      <c r="E23" s="6" t="s">
        <v>8</v>
      </c>
      <c r="F23" s="6"/>
      <c r="G23" s="6">
        <v>22</v>
      </c>
      <c r="L23" s="129"/>
    </row>
    <row r="24" spans="1:23" x14ac:dyDescent="0.25">
      <c r="A24" s="1" t="s">
        <v>1</v>
      </c>
      <c r="C24" s="2">
        <v>40</v>
      </c>
      <c r="E24" s="6" t="s">
        <v>9</v>
      </c>
      <c r="F24" s="6"/>
      <c r="G24" s="6">
        <v>12</v>
      </c>
      <c r="J24" s="163">
        <v>25</v>
      </c>
      <c r="K24" s="150">
        <v>24</v>
      </c>
      <c r="L24" s="156">
        <v>23</v>
      </c>
      <c r="M24" s="7">
        <v>22</v>
      </c>
      <c r="N24" s="7">
        <v>21</v>
      </c>
      <c r="O24" s="130">
        <v>20</v>
      </c>
      <c r="P24" s="8">
        <v>19</v>
      </c>
      <c r="Q24" s="8">
        <v>18</v>
      </c>
      <c r="R24" s="8">
        <v>17</v>
      </c>
      <c r="S24" s="8">
        <v>16</v>
      </c>
      <c r="T24" s="9">
        <v>15</v>
      </c>
      <c r="U24" s="9">
        <v>14</v>
      </c>
      <c r="V24" s="9">
        <v>13</v>
      </c>
      <c r="W24" s="9">
        <v>12</v>
      </c>
    </row>
    <row r="25" spans="1:23" x14ac:dyDescent="0.25">
      <c r="A25" s="1" t="s">
        <v>10</v>
      </c>
      <c r="C25" s="10">
        <f>SUM(C23-C24)</f>
        <v>210</v>
      </c>
      <c r="I25" s="1" t="s">
        <v>11</v>
      </c>
      <c r="J25" s="181" t="s">
        <v>12</v>
      </c>
      <c r="K25" s="182" t="s">
        <v>12</v>
      </c>
      <c r="L25" s="183" t="s">
        <v>12</v>
      </c>
      <c r="M25" s="184" t="s">
        <v>12</v>
      </c>
      <c r="N25" s="184" t="s">
        <v>12</v>
      </c>
      <c r="O25" s="185" t="s">
        <v>12</v>
      </c>
      <c r="P25" s="186" t="s">
        <v>12</v>
      </c>
      <c r="Q25" s="186" t="s">
        <v>12</v>
      </c>
      <c r="R25" s="186" t="s">
        <v>12</v>
      </c>
      <c r="S25" s="186" t="s">
        <v>12</v>
      </c>
      <c r="T25" s="187" t="s">
        <v>12</v>
      </c>
      <c r="U25" s="187" t="s">
        <v>12</v>
      </c>
      <c r="V25" s="187" t="s">
        <v>12</v>
      </c>
      <c r="W25" s="187" t="s">
        <v>12</v>
      </c>
    </row>
    <row r="26" spans="1:23" x14ac:dyDescent="0.25">
      <c r="B26" s="1" t="s">
        <v>4</v>
      </c>
      <c r="C26" s="2">
        <f>SUM(C25*M24)</f>
        <v>4620</v>
      </c>
      <c r="E26" s="1" t="s">
        <v>13</v>
      </c>
      <c r="F26" s="1" t="s">
        <v>14</v>
      </c>
      <c r="G26" s="2"/>
      <c r="H26" s="11">
        <v>150</v>
      </c>
      <c r="I26" s="11">
        <f>SUM(H26/25)</f>
        <v>6</v>
      </c>
      <c r="J26" s="164">
        <f>SUM(I26*J24)</f>
        <v>150</v>
      </c>
      <c r="K26" s="151">
        <f>SUM(I26*K24)</f>
        <v>144</v>
      </c>
      <c r="L26" s="157">
        <f>SUM(I26*L24)</f>
        <v>138</v>
      </c>
      <c r="M26" s="12">
        <f>SUM(I26*M24)</f>
        <v>132</v>
      </c>
      <c r="N26" s="12">
        <f>SUM(I26*N24)</f>
        <v>126</v>
      </c>
      <c r="O26" s="131">
        <f>SUM(I26*O24)</f>
        <v>120</v>
      </c>
      <c r="P26" s="11">
        <f>SUM(I26*P24)</f>
        <v>114</v>
      </c>
      <c r="Q26" s="11">
        <f>SUM(I26*Q24)</f>
        <v>108</v>
      </c>
      <c r="R26" s="11">
        <f>SUM(I26*R24)</f>
        <v>102</v>
      </c>
      <c r="S26" s="11">
        <f>SUM(I26*S24)</f>
        <v>96</v>
      </c>
      <c r="T26" s="13">
        <f>SUM(I26*T24)</f>
        <v>90</v>
      </c>
      <c r="U26" s="13">
        <f>SUM(I26*U24)</f>
        <v>84</v>
      </c>
      <c r="V26" s="13">
        <f>SUM(I26*V24)</f>
        <v>78</v>
      </c>
      <c r="W26" s="13">
        <f>SUM(I26*W24)</f>
        <v>72</v>
      </c>
    </row>
    <row r="27" spans="1:23" x14ac:dyDescent="0.25">
      <c r="F27" s="1" t="s">
        <v>15</v>
      </c>
      <c r="G27" s="2"/>
      <c r="H27" s="11">
        <v>100</v>
      </c>
      <c r="I27" s="11">
        <f>SUM(H27/25)</f>
        <v>4</v>
      </c>
      <c r="J27" s="164">
        <f>SUM(I27*J24)</f>
        <v>100</v>
      </c>
      <c r="K27" s="151">
        <f>SUM(I27*K24)</f>
        <v>96</v>
      </c>
      <c r="L27" s="157">
        <f>SUM(I27*L24)</f>
        <v>92</v>
      </c>
      <c r="M27" s="12">
        <f>SUM(I27*M24)</f>
        <v>88</v>
      </c>
      <c r="N27" s="12">
        <f>SUM(I27*N24)</f>
        <v>84</v>
      </c>
      <c r="O27" s="131">
        <f>SUM(I27*O24)</f>
        <v>80</v>
      </c>
      <c r="P27" s="11">
        <f>SUM(I27*P24)</f>
        <v>76</v>
      </c>
      <c r="Q27" s="11">
        <f>SUM(I27*Q24)</f>
        <v>72</v>
      </c>
      <c r="R27" s="11">
        <f>SUM(I27*R24)</f>
        <v>68</v>
      </c>
      <c r="S27" s="11">
        <f>SUM(I27*S24)</f>
        <v>64</v>
      </c>
      <c r="T27" s="13">
        <f>SUM(I27*T24)</f>
        <v>60</v>
      </c>
      <c r="U27" s="13">
        <f>SUM(I27*U24)</f>
        <v>56</v>
      </c>
      <c r="V27" s="13">
        <f>SUM(I27*V24)</f>
        <v>52</v>
      </c>
      <c r="W27" s="13">
        <f>SUM(I27*W24)</f>
        <v>48</v>
      </c>
    </row>
    <row r="28" spans="1:23" ht="15.75" thickBot="1" x14ac:dyDescent="0.3">
      <c r="C28" s="2"/>
      <c r="F28" s="1" t="s">
        <v>16</v>
      </c>
      <c r="H28" s="11">
        <v>50</v>
      </c>
      <c r="I28" s="11">
        <f>SUM(H28/25)</f>
        <v>2</v>
      </c>
      <c r="J28" s="165">
        <f>SUM(I28*J24)</f>
        <v>50</v>
      </c>
      <c r="K28" s="152">
        <f>SUM(I28*K24)</f>
        <v>48</v>
      </c>
      <c r="L28" s="158">
        <f>SUM(I28*L24)</f>
        <v>46</v>
      </c>
      <c r="M28" s="14">
        <f>SUM(I28*M24)</f>
        <v>44</v>
      </c>
      <c r="N28" s="14">
        <f>SUM(I28*N24)</f>
        <v>42</v>
      </c>
      <c r="O28" s="132">
        <f>SUM(I28*O24)</f>
        <v>40</v>
      </c>
      <c r="P28" s="15">
        <f>SUM(I28*P24)</f>
        <v>38</v>
      </c>
      <c r="Q28" s="15">
        <f>SUM(I28*Q24)</f>
        <v>36</v>
      </c>
      <c r="R28" s="15">
        <f>SUM(I28*R24)</f>
        <v>34</v>
      </c>
      <c r="S28" s="15">
        <f>SUM(I28*S24)</f>
        <v>32</v>
      </c>
      <c r="T28" s="16">
        <f>SUM(I28*T24)</f>
        <v>30</v>
      </c>
      <c r="U28" s="16">
        <f>SUM(I28*U24)</f>
        <v>28</v>
      </c>
      <c r="V28" s="16">
        <f>SUM(I28*V24)</f>
        <v>26</v>
      </c>
      <c r="W28" s="16">
        <f>SUM(I28*W24)</f>
        <v>24</v>
      </c>
    </row>
    <row r="29" spans="1:23" ht="15.75" thickTop="1" x14ac:dyDescent="0.25">
      <c r="F29" s="17" t="s">
        <v>17</v>
      </c>
      <c r="G29" s="17"/>
      <c r="H29" s="18">
        <f>SUM(H26:H28)</f>
        <v>300</v>
      </c>
      <c r="I29" s="19"/>
      <c r="J29" s="166">
        <f>SUM(J26:J28)</f>
        <v>300</v>
      </c>
      <c r="K29" s="153">
        <f>SUM(K26:K28)</f>
        <v>288</v>
      </c>
      <c r="L29" s="160">
        <f>SUM(L26:L28)</f>
        <v>276</v>
      </c>
      <c r="M29" s="20">
        <f>SUM(M26:M28)</f>
        <v>264</v>
      </c>
      <c r="N29" s="20">
        <f>SUM(N26:N28)</f>
        <v>252</v>
      </c>
      <c r="O29" s="133">
        <f t="shared" ref="O29:W29" si="0">SUM(O26:O28)</f>
        <v>240</v>
      </c>
      <c r="P29" s="21">
        <f>SUM(P26:P28)</f>
        <v>228</v>
      </c>
      <c r="Q29" s="149">
        <f>SUM(Q26:Q28)</f>
        <v>216</v>
      </c>
      <c r="R29" s="21">
        <f t="shared" si="0"/>
        <v>204</v>
      </c>
      <c r="S29" s="21">
        <f t="shared" si="0"/>
        <v>192</v>
      </c>
      <c r="T29" s="22">
        <f t="shared" si="0"/>
        <v>180</v>
      </c>
      <c r="U29" s="22">
        <f t="shared" si="0"/>
        <v>168</v>
      </c>
      <c r="V29" s="22">
        <f t="shared" si="0"/>
        <v>156</v>
      </c>
      <c r="W29" s="22">
        <f t="shared" si="0"/>
        <v>144</v>
      </c>
    </row>
    <row r="30" spans="1:23" x14ac:dyDescent="0.25">
      <c r="F30" s="1" t="s">
        <v>18</v>
      </c>
      <c r="J30" s="164">
        <f>SUM(J29*G24)</f>
        <v>3600</v>
      </c>
      <c r="K30" s="151">
        <f>SUM(K29*G24)</f>
        <v>3456</v>
      </c>
      <c r="L30" s="157">
        <f>SUM(L29*G24)</f>
        <v>3312</v>
      </c>
      <c r="M30" s="12">
        <f>SUM(M29*G24)</f>
        <v>3168</v>
      </c>
      <c r="N30" s="12">
        <f>SUM(N29*G24)</f>
        <v>3024</v>
      </c>
      <c r="O30" s="131">
        <f>SUM(O29*G24)</f>
        <v>2880</v>
      </c>
      <c r="P30" s="11">
        <f>SUM(P29*G24)</f>
        <v>2736</v>
      </c>
      <c r="Q30" s="11">
        <f>SUM(Q29*G24)</f>
        <v>2592</v>
      </c>
      <c r="R30" s="11">
        <f>SUM(R29*G24)</f>
        <v>2448</v>
      </c>
      <c r="S30" s="11">
        <f>SUM(S29*G24)</f>
        <v>2304</v>
      </c>
      <c r="T30" s="13">
        <f>SUM(T29*G24)</f>
        <v>2160</v>
      </c>
      <c r="U30" s="13">
        <f>SUM(U29*G24)</f>
        <v>2016</v>
      </c>
      <c r="V30" s="13">
        <f>SUM(V29*G24)</f>
        <v>1872</v>
      </c>
      <c r="W30" s="13">
        <f>SUM(W29*G24)</f>
        <v>1728</v>
      </c>
    </row>
    <row r="31" spans="1:23" x14ac:dyDescent="0.25">
      <c r="J31" s="167"/>
      <c r="K31" s="154"/>
      <c r="L31" s="159"/>
      <c r="M31" s="23"/>
      <c r="N31" s="23"/>
      <c r="O31" s="134"/>
      <c r="P31" s="11"/>
      <c r="Q31" s="11"/>
      <c r="R31" s="11"/>
      <c r="S31" s="11"/>
      <c r="T31" s="13"/>
      <c r="U31" s="13"/>
      <c r="V31" s="13"/>
      <c r="W31" s="13"/>
    </row>
    <row r="32" spans="1:23" ht="15.75" thickBot="1" x14ac:dyDescent="0.3">
      <c r="J32" s="167"/>
      <c r="K32" s="154"/>
      <c r="L32" s="159"/>
      <c r="M32" s="23"/>
      <c r="N32" s="23"/>
      <c r="O32" s="134"/>
      <c r="P32" s="11"/>
      <c r="Q32" s="11"/>
      <c r="R32" s="11"/>
      <c r="S32" s="11"/>
      <c r="T32" s="13"/>
      <c r="U32" s="13"/>
      <c r="V32" s="13"/>
      <c r="W32" s="13"/>
    </row>
    <row r="33" spans="1:29" x14ac:dyDescent="0.25">
      <c r="C33" s="138" t="s">
        <v>19</v>
      </c>
      <c r="D33" s="139"/>
      <c r="E33" s="139"/>
      <c r="F33" s="139"/>
      <c r="G33" s="140"/>
      <c r="I33" s="24"/>
      <c r="J33" s="168">
        <f>SUM(C25*J24)-(J30)</f>
        <v>1650</v>
      </c>
      <c r="K33" s="148">
        <f>SUM(C25*K24)-(K30)</f>
        <v>1584</v>
      </c>
      <c r="L33" s="25">
        <f>SUM(C25*L24)-(L30)</f>
        <v>1518</v>
      </c>
      <c r="M33" s="25">
        <f>SUM(C25*M24)-(M30)</f>
        <v>1452</v>
      </c>
      <c r="N33" s="25">
        <f>SUM(C25*N24)-(N30)</f>
        <v>1386</v>
      </c>
      <c r="O33" s="25">
        <f>SUM(C25*O24)-(O30)</f>
        <v>1320</v>
      </c>
      <c r="P33" s="26">
        <f>SUM(C25*P24)-(P30)</f>
        <v>1254</v>
      </c>
      <c r="Q33" s="26">
        <f>SUM(C25*Q24)-Q30</f>
        <v>1188</v>
      </c>
      <c r="R33" s="26">
        <f>SUM(C25*R24)-R30</f>
        <v>1122</v>
      </c>
      <c r="S33" s="26">
        <f>SUM(C25*S24)-S30</f>
        <v>1056</v>
      </c>
      <c r="T33" s="27">
        <f>SUM(C25*T24)-T30</f>
        <v>990</v>
      </c>
      <c r="U33" s="27">
        <f>SUM(C25*U24)-U30</f>
        <v>924</v>
      </c>
      <c r="V33" s="27">
        <f>SUM(C25*V24)-V30</f>
        <v>858</v>
      </c>
      <c r="W33" s="27">
        <f>SUM(C25*W24)-W30</f>
        <v>792</v>
      </c>
    </row>
    <row r="34" spans="1:29" x14ac:dyDescent="0.25">
      <c r="C34" s="141" t="s">
        <v>20</v>
      </c>
      <c r="D34" s="1" t="s">
        <v>21</v>
      </c>
      <c r="E34" s="136" t="s">
        <v>102</v>
      </c>
      <c r="F34" s="137"/>
      <c r="G34" s="142"/>
      <c r="I34" s="28" t="s">
        <v>22</v>
      </c>
      <c r="J34" s="164">
        <f>SUM(J33*0.6)</f>
        <v>990</v>
      </c>
      <c r="K34" s="151">
        <f t="shared" ref="K34:T34" si="1">SUM(K33*0.6)</f>
        <v>950.4</v>
      </c>
      <c r="L34" s="161">
        <f>SUM(L33*0.6)</f>
        <v>910.8</v>
      </c>
      <c r="M34" s="29">
        <f t="shared" si="1"/>
        <v>871.19999999999993</v>
      </c>
      <c r="N34" s="29">
        <f t="shared" si="1"/>
        <v>831.6</v>
      </c>
      <c r="O34" s="135">
        <f t="shared" si="1"/>
        <v>792</v>
      </c>
      <c r="P34" s="30">
        <f t="shared" si="1"/>
        <v>752.4</v>
      </c>
      <c r="Q34" s="162">
        <f t="shared" si="1"/>
        <v>712.8</v>
      </c>
      <c r="R34" s="30">
        <f t="shared" si="1"/>
        <v>673.19999999999993</v>
      </c>
      <c r="S34" s="30">
        <f t="shared" si="1"/>
        <v>633.6</v>
      </c>
      <c r="T34" s="31">
        <f t="shared" si="1"/>
        <v>594</v>
      </c>
      <c r="U34" s="31">
        <f>SUM(U33*0.6)</f>
        <v>554.4</v>
      </c>
      <c r="V34" s="31">
        <f t="shared" ref="V34:W34" si="2">SUM(V33*0.6)</f>
        <v>514.79999999999995</v>
      </c>
      <c r="W34" s="31">
        <f t="shared" si="2"/>
        <v>475.2</v>
      </c>
    </row>
    <row r="35" spans="1:29" ht="15.75" thickBot="1" x14ac:dyDescent="0.3">
      <c r="C35" s="143">
        <f>SUM(J29*G24)</f>
        <v>3600</v>
      </c>
      <c r="D35" s="144">
        <f>SUM(C25*G23)</f>
        <v>4620</v>
      </c>
      <c r="E35" s="145">
        <f>SUM(D35-C35)</f>
        <v>1020</v>
      </c>
      <c r="F35" s="146"/>
      <c r="G35" s="147"/>
      <c r="I35" s="28" t="s">
        <v>23</v>
      </c>
      <c r="J35" s="164">
        <f t="shared" ref="J35:W35" si="3">SUM(J33*0.3)</f>
        <v>495</v>
      </c>
      <c r="K35" s="151">
        <f t="shared" si="3"/>
        <v>475.2</v>
      </c>
      <c r="L35" s="161">
        <f t="shared" si="3"/>
        <v>455.4</v>
      </c>
      <c r="M35" s="29">
        <f t="shared" si="3"/>
        <v>435.59999999999997</v>
      </c>
      <c r="N35" s="29">
        <f t="shared" si="3"/>
        <v>415.8</v>
      </c>
      <c r="O35" s="135">
        <f t="shared" si="3"/>
        <v>396</v>
      </c>
      <c r="P35" s="30">
        <f t="shared" si="3"/>
        <v>376.2</v>
      </c>
      <c r="Q35" s="162">
        <f t="shared" si="3"/>
        <v>356.4</v>
      </c>
      <c r="R35" s="30">
        <f t="shared" si="3"/>
        <v>336.59999999999997</v>
      </c>
      <c r="S35" s="30">
        <f t="shared" si="3"/>
        <v>316.8</v>
      </c>
      <c r="T35" s="31">
        <f t="shared" si="3"/>
        <v>297</v>
      </c>
      <c r="U35" s="31">
        <f t="shared" si="3"/>
        <v>277.2</v>
      </c>
      <c r="V35" s="31">
        <f t="shared" si="3"/>
        <v>257.39999999999998</v>
      </c>
      <c r="W35" s="31">
        <f t="shared" si="3"/>
        <v>237.6</v>
      </c>
    </row>
    <row r="36" spans="1:29" x14ac:dyDescent="0.25">
      <c r="C36" s="17"/>
      <c r="D36" s="32"/>
      <c r="I36" s="28" t="s">
        <v>24</v>
      </c>
      <c r="J36" s="164">
        <f t="shared" ref="J36:T36" si="4">SUM(J33*0.1)</f>
        <v>165</v>
      </c>
      <c r="K36" s="151">
        <f t="shared" si="4"/>
        <v>158.4</v>
      </c>
      <c r="L36" s="161">
        <f t="shared" si="4"/>
        <v>151.80000000000001</v>
      </c>
      <c r="M36" s="29">
        <f t="shared" si="4"/>
        <v>145.20000000000002</v>
      </c>
      <c r="N36" s="29">
        <f t="shared" si="4"/>
        <v>138.6</v>
      </c>
      <c r="O36" s="135">
        <f t="shared" si="4"/>
        <v>132</v>
      </c>
      <c r="P36" s="30">
        <f t="shared" si="4"/>
        <v>125.4</v>
      </c>
      <c r="Q36" s="162">
        <f t="shared" si="4"/>
        <v>118.80000000000001</v>
      </c>
      <c r="R36" s="30">
        <f t="shared" si="4"/>
        <v>112.2</v>
      </c>
      <c r="S36" s="30">
        <f t="shared" si="4"/>
        <v>105.60000000000001</v>
      </c>
      <c r="T36" s="31">
        <f t="shared" si="4"/>
        <v>99</v>
      </c>
      <c r="U36" s="31">
        <f>SUM(U33*0.1)</f>
        <v>92.4</v>
      </c>
      <c r="V36" s="31">
        <f t="shared" ref="V36:W36" si="5">SUM(V33*0.1)</f>
        <v>85.800000000000011</v>
      </c>
      <c r="W36" s="31">
        <f t="shared" si="5"/>
        <v>79.2</v>
      </c>
    </row>
    <row r="37" spans="1:29" x14ac:dyDescent="0.25">
      <c r="D37" s="32"/>
      <c r="I37" s="24"/>
      <c r="J37" s="169">
        <f t="shared" ref="J37" si="6">SUM(J34:J36)</f>
        <v>1650</v>
      </c>
      <c r="K37" s="155">
        <f t="shared" ref="K37:W37" si="7">SUM(K34:K36)</f>
        <v>1584</v>
      </c>
      <c r="L37" s="25">
        <f t="shared" si="7"/>
        <v>1517.9999999999998</v>
      </c>
      <c r="M37" s="33">
        <f t="shared" si="7"/>
        <v>1452</v>
      </c>
      <c r="N37" s="33">
        <f t="shared" si="7"/>
        <v>1386</v>
      </c>
      <c r="O37" s="25">
        <f t="shared" si="7"/>
        <v>1320</v>
      </c>
      <c r="P37" s="34">
        <f t="shared" si="7"/>
        <v>1254</v>
      </c>
      <c r="Q37" s="34">
        <f>SUM(Q34:Q36)</f>
        <v>1187.9999999999998</v>
      </c>
      <c r="R37" s="34">
        <f t="shared" si="7"/>
        <v>1122</v>
      </c>
      <c r="S37" s="34">
        <f t="shared" si="7"/>
        <v>1056</v>
      </c>
      <c r="T37" s="35">
        <f t="shared" si="7"/>
        <v>990</v>
      </c>
      <c r="U37" s="35">
        <f t="shared" si="7"/>
        <v>923.99999999999989</v>
      </c>
      <c r="V37" s="35">
        <f t="shared" si="7"/>
        <v>858</v>
      </c>
      <c r="W37" s="35">
        <f t="shared" si="7"/>
        <v>792</v>
      </c>
    </row>
    <row r="38" spans="1:29" x14ac:dyDescent="0.25">
      <c r="D38" s="32"/>
      <c r="L38" s="129"/>
    </row>
    <row r="39" spans="1:29" ht="6" customHeight="1" x14ac:dyDescent="0.25">
      <c r="A39" s="197"/>
      <c r="B39" s="197"/>
      <c r="C39" s="197"/>
      <c r="D39" s="198"/>
      <c r="E39" s="197"/>
      <c r="F39" s="197"/>
      <c r="G39" s="197"/>
      <c r="H39" s="197"/>
      <c r="I39" s="197"/>
      <c r="J39" s="197"/>
      <c r="K39" s="197"/>
      <c r="L39" s="199"/>
      <c r="M39" s="197"/>
      <c r="N39" s="197"/>
      <c r="O39" s="197"/>
      <c r="P39" s="116"/>
      <c r="Q39" s="116"/>
      <c r="R39" s="116"/>
      <c r="S39" s="116"/>
      <c r="T39" s="116"/>
      <c r="U39" s="197"/>
      <c r="V39" s="197"/>
      <c r="W39" s="197"/>
      <c r="X39" s="197"/>
    </row>
    <row r="40" spans="1:29" x14ac:dyDescent="0.25">
      <c r="B40" s="304" t="s">
        <v>138</v>
      </c>
      <c r="C40" s="304"/>
      <c r="D40" s="304"/>
      <c r="E40" s="5"/>
      <c r="F40" s="5"/>
      <c r="G40" s="5"/>
      <c r="P40" s="1"/>
      <c r="Q40" s="1"/>
      <c r="R40" s="1"/>
      <c r="U40" s="4"/>
      <c r="AA40" s="4"/>
      <c r="AB40" s="4"/>
      <c r="AC40" s="4"/>
    </row>
    <row r="41" spans="1:29" x14ac:dyDescent="0.25">
      <c r="A41" s="1" t="s">
        <v>7</v>
      </c>
      <c r="C41" s="2">
        <v>250</v>
      </c>
      <c r="E41" s="6" t="s">
        <v>8</v>
      </c>
      <c r="F41" s="6"/>
      <c r="G41" s="6">
        <v>22</v>
      </c>
      <c r="P41" s="1"/>
      <c r="Q41" s="1"/>
      <c r="R41" s="1"/>
      <c r="U41" s="4"/>
      <c r="AA41" s="4"/>
      <c r="AB41" s="4"/>
      <c r="AC41" s="4"/>
    </row>
    <row r="42" spans="1:29" x14ac:dyDescent="0.25">
      <c r="A42" s="1" t="s">
        <v>1</v>
      </c>
      <c r="C42" s="2">
        <v>40</v>
      </c>
      <c r="E42" s="6" t="s">
        <v>9</v>
      </c>
      <c r="F42" s="6"/>
      <c r="G42" s="6">
        <v>12</v>
      </c>
      <c r="P42" s="1"/>
      <c r="Q42" s="1"/>
      <c r="R42" s="1"/>
      <c r="U42" s="4"/>
      <c r="AA42" s="4"/>
      <c r="AB42" s="4"/>
      <c r="AC42" s="4"/>
    </row>
    <row r="43" spans="1:29" ht="15" customHeight="1" x14ac:dyDescent="0.25">
      <c r="A43" s="1" t="s">
        <v>10</v>
      </c>
      <c r="C43" s="10">
        <f>SUM(C41-C42)</f>
        <v>210</v>
      </c>
      <c r="J43" s="305" t="s">
        <v>141</v>
      </c>
      <c r="P43" s="1"/>
      <c r="Q43" s="1"/>
      <c r="R43" s="1"/>
      <c r="U43" s="4"/>
      <c r="AA43" s="4"/>
      <c r="AB43" s="4"/>
      <c r="AC43" s="4"/>
    </row>
    <row r="44" spans="1:29" x14ac:dyDescent="0.25">
      <c r="B44" s="1" t="s">
        <v>4</v>
      </c>
      <c r="C44" s="2">
        <f>SUM(C43*G41)</f>
        <v>4620</v>
      </c>
      <c r="I44" s="11"/>
      <c r="J44" s="306"/>
      <c r="M44" s="304" t="s">
        <v>149</v>
      </c>
      <c r="N44" s="304"/>
      <c r="P44" s="1"/>
      <c r="Q44" s="1"/>
      <c r="R44" s="1"/>
      <c r="U44" s="4"/>
      <c r="AA44" s="4"/>
      <c r="AB44" s="4"/>
      <c r="AC44" s="4"/>
    </row>
    <row r="45" spans="1:29" x14ac:dyDescent="0.25">
      <c r="F45" s="202" t="s">
        <v>13</v>
      </c>
      <c r="G45" s="1" t="s">
        <v>14</v>
      </c>
      <c r="H45" s="2"/>
      <c r="I45" s="11">
        <v>150</v>
      </c>
      <c r="J45" s="203">
        <f>SUM(I45)</f>
        <v>150</v>
      </c>
      <c r="L45" s="202" t="s">
        <v>13</v>
      </c>
      <c r="M45" s="1" t="s">
        <v>14</v>
      </c>
      <c r="N45" s="32">
        <v>600</v>
      </c>
      <c r="P45" s="1"/>
      <c r="Q45" s="1"/>
      <c r="R45" s="1"/>
      <c r="T45" s="1"/>
      <c r="Y45" s="4"/>
      <c r="Z45" s="4"/>
      <c r="AA45" s="4"/>
      <c r="AB45" s="4"/>
      <c r="AC45" s="4"/>
    </row>
    <row r="46" spans="1:29" x14ac:dyDescent="0.25">
      <c r="C46" s="2"/>
      <c r="G46" s="1" t="s">
        <v>15</v>
      </c>
      <c r="H46" s="2"/>
      <c r="I46" s="11">
        <v>100</v>
      </c>
      <c r="J46" s="204">
        <f>SUM(I46)</f>
        <v>100</v>
      </c>
      <c r="M46" s="1" t="s">
        <v>15</v>
      </c>
      <c r="N46" s="32">
        <v>300</v>
      </c>
      <c r="P46" s="1"/>
      <c r="T46" s="1"/>
      <c r="Y46" s="4"/>
      <c r="Z46" s="4"/>
      <c r="AA46" s="4"/>
    </row>
    <row r="47" spans="1:29" x14ac:dyDescent="0.25">
      <c r="C47" s="2"/>
      <c r="G47" s="200" t="s">
        <v>139</v>
      </c>
      <c r="I47" s="11">
        <v>25</v>
      </c>
      <c r="J47" s="204">
        <f>SUM(I47)</f>
        <v>25</v>
      </c>
      <c r="M47" s="200" t="s">
        <v>139</v>
      </c>
      <c r="N47" s="32">
        <v>200</v>
      </c>
      <c r="P47" s="1"/>
      <c r="T47" s="1"/>
      <c r="Y47" s="4"/>
      <c r="Z47" s="4"/>
      <c r="AA47" s="4"/>
    </row>
    <row r="48" spans="1:29" x14ac:dyDescent="0.25">
      <c r="G48" s="1" t="s">
        <v>140</v>
      </c>
      <c r="I48" s="11">
        <v>25</v>
      </c>
      <c r="J48" s="205">
        <f>SUM(I48)</f>
        <v>25</v>
      </c>
      <c r="M48" s="200" t="s">
        <v>148</v>
      </c>
      <c r="N48" s="32">
        <v>100</v>
      </c>
      <c r="P48" s="1"/>
      <c r="T48" s="1"/>
      <c r="Y48" s="4"/>
      <c r="Z48" s="4"/>
      <c r="AA48" s="4"/>
    </row>
    <row r="49" spans="1:27" x14ac:dyDescent="0.25">
      <c r="H49" s="307" t="s">
        <v>142</v>
      </c>
      <c r="I49" s="308"/>
      <c r="J49" s="206">
        <f>SUM(J45:J48)</f>
        <v>300</v>
      </c>
      <c r="P49" s="1"/>
      <c r="T49" s="1"/>
      <c r="Y49" s="4"/>
      <c r="Z49" s="4"/>
      <c r="AA49" s="4"/>
    </row>
    <row r="50" spans="1:27" ht="15.75" thickBot="1" x14ac:dyDescent="0.3">
      <c r="J50" s="207">
        <f>SUM(J49*G42)</f>
        <v>3600</v>
      </c>
      <c r="M50" s="215" t="s">
        <v>150</v>
      </c>
      <c r="N50" s="32">
        <f>SUM(N45:N48)</f>
        <v>1200</v>
      </c>
      <c r="P50" s="1"/>
      <c r="T50" s="1"/>
      <c r="Y50" s="4"/>
      <c r="Z50" s="4"/>
      <c r="AA50" s="4"/>
    </row>
    <row r="51" spans="1:27" ht="15.75" hidden="1" thickBot="1" x14ac:dyDescent="0.3">
      <c r="P51" s="1"/>
      <c r="T51" s="201"/>
      <c r="U51" s="201"/>
      <c r="V51" s="201"/>
      <c r="W51" s="201"/>
    </row>
    <row r="52" spans="1:27" x14ac:dyDescent="0.25">
      <c r="C52" s="208" t="s">
        <v>19</v>
      </c>
      <c r="D52" s="209"/>
      <c r="E52" s="139"/>
      <c r="F52" s="139"/>
      <c r="G52" s="140"/>
      <c r="P52" s="1"/>
      <c r="T52" s="1"/>
      <c r="Y52" s="4"/>
      <c r="Z52" s="4"/>
      <c r="AA52" s="4"/>
    </row>
    <row r="53" spans="1:27" x14ac:dyDescent="0.25">
      <c r="C53" s="141" t="s">
        <v>20</v>
      </c>
      <c r="D53" s="1" t="s">
        <v>21</v>
      </c>
      <c r="E53" s="136" t="s">
        <v>102</v>
      </c>
      <c r="F53" s="137"/>
      <c r="G53" s="142"/>
      <c r="P53" s="1"/>
      <c r="T53" s="1"/>
      <c r="Y53" s="4"/>
      <c r="Z53" s="4"/>
      <c r="AA53" s="4"/>
    </row>
    <row r="54" spans="1:27" ht="15.75" thickBot="1" x14ac:dyDescent="0.3">
      <c r="C54" s="143">
        <f>SUM(J50)</f>
        <v>3600</v>
      </c>
      <c r="D54" s="144">
        <f>SUM(C43*G41)</f>
        <v>4620</v>
      </c>
      <c r="E54" s="145">
        <f>SUM(D54-C54)</f>
        <v>1020</v>
      </c>
      <c r="F54" s="146"/>
      <c r="G54" s="147"/>
      <c r="P54" s="1"/>
      <c r="T54" s="1"/>
      <c r="Y54" s="4"/>
      <c r="Z54" s="4"/>
      <c r="AA54" s="4"/>
    </row>
    <row r="55" spans="1:27" x14ac:dyDescent="0.25">
      <c r="C55" s="17"/>
      <c r="D55" s="32"/>
      <c r="P55" s="1"/>
      <c r="T55" s="1"/>
      <c r="Y55" s="4"/>
      <c r="Z55" s="4"/>
      <c r="AA55" s="4"/>
    </row>
    <row r="56" spans="1:27" x14ac:dyDescent="0.25">
      <c r="A56" s="298" t="s">
        <v>154</v>
      </c>
      <c r="B56" s="299"/>
      <c r="C56" s="299"/>
      <c r="D56" s="299"/>
      <c r="E56" s="299"/>
      <c r="F56" s="299"/>
      <c r="G56" s="299"/>
      <c r="H56" s="299"/>
      <c r="I56" s="300"/>
      <c r="J56" s="225"/>
      <c r="K56" s="225"/>
      <c r="L56" s="225"/>
      <c r="M56" s="225"/>
      <c r="N56" s="225"/>
      <c r="O56" s="225"/>
      <c r="P56" s="1"/>
      <c r="T56" s="1"/>
      <c r="Y56" s="4"/>
      <c r="Z56" s="4"/>
      <c r="AA56" s="4"/>
    </row>
    <row r="57" spans="1:27" x14ac:dyDescent="0.25">
      <c r="A57" s="301"/>
      <c r="B57" s="302"/>
      <c r="C57" s="302"/>
      <c r="D57" s="302"/>
      <c r="E57" s="302"/>
      <c r="F57" s="302"/>
      <c r="G57" s="302"/>
      <c r="H57" s="302"/>
      <c r="I57" s="303"/>
      <c r="J57" s="225"/>
      <c r="K57" s="225"/>
      <c r="L57" s="225"/>
      <c r="M57" s="225"/>
      <c r="N57" s="225"/>
      <c r="O57" s="225"/>
      <c r="P57" s="1"/>
      <c r="T57" s="1"/>
      <c r="Y57" s="4"/>
      <c r="Z57" s="4"/>
      <c r="AA57" s="4"/>
    </row>
    <row r="58" spans="1:27" x14ac:dyDescent="0.25">
      <c r="A58" s="226"/>
      <c r="D58" s="222" t="s">
        <v>21</v>
      </c>
      <c r="E58" s="222" t="s">
        <v>157</v>
      </c>
      <c r="F58" s="227" t="s">
        <v>158</v>
      </c>
      <c r="I58" s="228"/>
    </row>
    <row r="59" spans="1:27" x14ac:dyDescent="0.25">
      <c r="A59" s="229" t="s">
        <v>159</v>
      </c>
      <c r="B59" s="297" t="s">
        <v>155</v>
      </c>
      <c r="C59" s="297"/>
      <c r="D59" s="230">
        <v>12720</v>
      </c>
      <c r="E59" s="230">
        <v>10715</v>
      </c>
      <c r="F59" s="2">
        <f>D59-E59</f>
        <v>2005</v>
      </c>
      <c r="G59" s="231"/>
      <c r="I59" s="228"/>
    </row>
    <row r="60" spans="1:27" x14ac:dyDescent="0.25">
      <c r="A60" s="229" t="s">
        <v>159</v>
      </c>
      <c r="B60" s="297" t="s">
        <v>156</v>
      </c>
      <c r="C60" s="297"/>
      <c r="D60" s="230">
        <v>5500</v>
      </c>
      <c r="E60" s="230">
        <v>4620</v>
      </c>
      <c r="F60" s="2">
        <v>880</v>
      </c>
      <c r="G60" s="231"/>
      <c r="I60" s="228"/>
    </row>
    <row r="61" spans="1:27" ht="29.25" customHeight="1" thickBot="1" x14ac:dyDescent="0.3">
      <c r="A61" s="229"/>
      <c r="D61" s="223">
        <f>SUM(D59:D60)</f>
        <v>18220</v>
      </c>
      <c r="E61" s="223">
        <f>SUM(E59:E60)</f>
        <v>15335</v>
      </c>
      <c r="F61" s="223">
        <f>SUM(F59:F60)</f>
        <v>2885</v>
      </c>
      <c r="G61" s="231"/>
      <c r="I61" s="228"/>
    </row>
    <row r="62" spans="1:27" ht="27" customHeight="1" thickTop="1" x14ac:dyDescent="0.25">
      <c r="A62" s="229" t="s">
        <v>160</v>
      </c>
      <c r="B62" s="295" t="s">
        <v>161</v>
      </c>
      <c r="C62" s="295"/>
      <c r="D62" s="2"/>
      <c r="E62" s="2"/>
      <c r="F62" s="2">
        <v>-144</v>
      </c>
      <c r="I62" s="228"/>
    </row>
    <row r="63" spans="1:27" x14ac:dyDescent="0.25">
      <c r="A63" s="226"/>
      <c r="B63" s="295" t="s">
        <v>162</v>
      </c>
      <c r="C63" s="295"/>
      <c r="D63" s="2"/>
      <c r="E63" s="2"/>
      <c r="F63" s="2">
        <v>-60</v>
      </c>
      <c r="I63" s="228"/>
    </row>
    <row r="64" spans="1:27" x14ac:dyDescent="0.25">
      <c r="A64" s="226"/>
      <c r="B64" s="295" t="s">
        <v>163</v>
      </c>
      <c r="C64" s="295"/>
      <c r="D64" s="2"/>
      <c r="E64" s="2"/>
      <c r="F64" s="2">
        <v>-826.64</v>
      </c>
      <c r="I64" s="228"/>
    </row>
    <row r="65" spans="1:24" x14ac:dyDescent="0.25">
      <c r="A65" s="226"/>
      <c r="B65" s="295" t="s">
        <v>165</v>
      </c>
      <c r="C65" s="295"/>
      <c r="D65" s="2"/>
      <c r="E65" s="2"/>
      <c r="F65" s="2">
        <v>-422.95</v>
      </c>
      <c r="I65" s="228"/>
    </row>
    <row r="66" spans="1:24" x14ac:dyDescent="0.25">
      <c r="A66" s="226"/>
      <c r="B66" s="295" t="s">
        <v>164</v>
      </c>
      <c r="C66" s="295"/>
      <c r="D66" s="2"/>
      <c r="E66" s="2"/>
      <c r="F66" s="2">
        <v>-144</v>
      </c>
      <c r="I66" s="228"/>
    </row>
    <row r="67" spans="1:24" x14ac:dyDescent="0.25">
      <c r="A67" s="226"/>
      <c r="B67" s="295" t="s">
        <v>166</v>
      </c>
      <c r="C67" s="296"/>
      <c r="D67" s="2"/>
      <c r="E67" s="2"/>
      <c r="F67" s="2">
        <v>-231.88</v>
      </c>
      <c r="I67" s="228"/>
    </row>
    <row r="68" spans="1:24" x14ac:dyDescent="0.25">
      <c r="A68" s="226"/>
      <c r="B68" s="295" t="s">
        <v>168</v>
      </c>
      <c r="C68" s="296"/>
      <c r="D68" s="2"/>
      <c r="E68" s="2"/>
      <c r="F68" s="2">
        <v>-660</v>
      </c>
      <c r="I68" s="228"/>
    </row>
    <row r="69" spans="1:24" x14ac:dyDescent="0.25">
      <c r="A69" s="226"/>
      <c r="B69" s="295" t="s">
        <v>169</v>
      </c>
      <c r="C69" s="296"/>
      <c r="D69" s="2"/>
      <c r="E69" s="2"/>
      <c r="F69" s="2">
        <v>-181.72</v>
      </c>
      <c r="I69" s="228"/>
    </row>
    <row r="70" spans="1:24" x14ac:dyDescent="0.25">
      <c r="A70" s="226"/>
      <c r="D70" s="2"/>
      <c r="E70" s="2"/>
      <c r="F70" s="2"/>
      <c r="I70" s="228"/>
    </row>
    <row r="71" spans="1:24" ht="15.75" thickBot="1" x14ac:dyDescent="0.3">
      <c r="A71" s="226"/>
      <c r="D71" s="295" t="s">
        <v>167</v>
      </c>
      <c r="E71" s="295"/>
      <c r="F71" s="224">
        <f>SUM(F59:F60,F62:F69)</f>
        <v>213.8100000000002</v>
      </c>
      <c r="I71" s="228"/>
    </row>
    <row r="72" spans="1:24" ht="15.75" thickTop="1" x14ac:dyDescent="0.25">
      <c r="A72" s="226"/>
      <c r="I72" s="228"/>
    </row>
    <row r="73" spans="1:24" x14ac:dyDescent="0.25">
      <c r="A73" s="226"/>
      <c r="I73" s="228"/>
    </row>
    <row r="74" spans="1:24" x14ac:dyDescent="0.25">
      <c r="A74" s="232"/>
      <c r="B74" s="233"/>
      <c r="C74" s="233"/>
      <c r="D74" s="233"/>
      <c r="E74" s="233"/>
      <c r="F74" s="233"/>
      <c r="G74" s="233"/>
      <c r="H74" s="233"/>
      <c r="I74" s="234"/>
    </row>
    <row r="77" spans="1:24" x14ac:dyDescent="0.25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35"/>
      <c r="Q77" s="235"/>
      <c r="R77" s="235"/>
      <c r="S77" s="235"/>
      <c r="T77" s="235"/>
      <c r="U77" s="219"/>
      <c r="V77" s="219"/>
      <c r="W77" s="219"/>
      <c r="X77" s="219"/>
    </row>
  </sheetData>
  <mergeCells count="19">
    <mergeCell ref="J43:J44"/>
    <mergeCell ref="M44:N44"/>
    <mergeCell ref="B63:C63"/>
    <mergeCell ref="B3:D3"/>
    <mergeCell ref="B12:D12"/>
    <mergeCell ref="B22:D22"/>
    <mergeCell ref="B40:D40"/>
    <mergeCell ref="H49:I49"/>
    <mergeCell ref="A56:I57"/>
    <mergeCell ref="B59:C59"/>
    <mergeCell ref="B60:C60"/>
    <mergeCell ref="B62:C62"/>
    <mergeCell ref="D71:E71"/>
    <mergeCell ref="B64:C64"/>
    <mergeCell ref="B65:C65"/>
    <mergeCell ref="B66:C66"/>
    <mergeCell ref="B67:C67"/>
    <mergeCell ref="B68:C68"/>
    <mergeCell ref="B69:C69"/>
  </mergeCells>
  <pageMargins left="0.7" right="0.7" top="0.75" bottom="0.75" header="0.3" footer="0.3"/>
  <pageSetup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22DA-12FE-4054-9401-543A79FF3FEE}">
  <sheetPr>
    <tabColor theme="2" tint="-0.499984740745262"/>
    <pageSetUpPr fitToPage="1"/>
  </sheetPr>
  <dimension ref="A1:L39"/>
  <sheetViews>
    <sheetView workbookViewId="0">
      <selection activeCell="C8" sqref="C8"/>
    </sheetView>
  </sheetViews>
  <sheetFormatPr defaultColWidth="8.85546875" defaultRowHeight="15" x14ac:dyDescent="0.25"/>
  <cols>
    <col min="1" max="1" width="6.5703125" style="1" customWidth="1"/>
    <col min="2" max="2" width="8.85546875" style="1"/>
    <col min="3" max="3" width="9.85546875" style="1" customWidth="1"/>
    <col min="4" max="4" width="9.140625" style="1" customWidth="1"/>
    <col min="5" max="8" width="8.85546875" style="1"/>
    <col min="9" max="9" width="5.5703125" style="1" customWidth="1"/>
    <col min="10" max="10" width="8.85546875" style="1"/>
    <col min="11" max="11" width="8.85546875" style="218"/>
    <col min="12" max="12" width="11" style="1" customWidth="1"/>
    <col min="13" max="16384" width="8.85546875" style="1"/>
  </cols>
  <sheetData>
    <row r="1" spans="1:12" ht="30" customHeight="1" x14ac:dyDescent="0.25">
      <c r="A1" s="197"/>
      <c r="B1" s="113"/>
      <c r="C1" s="114" t="s">
        <v>7</v>
      </c>
      <c r="D1" s="114" t="s">
        <v>92</v>
      </c>
      <c r="E1" s="113"/>
      <c r="F1" s="113"/>
      <c r="G1" s="314" t="s">
        <v>171</v>
      </c>
      <c r="H1" s="314"/>
      <c r="I1" s="314"/>
      <c r="J1" s="314"/>
      <c r="K1" s="314"/>
      <c r="L1" s="240"/>
    </row>
    <row r="2" spans="1:12" ht="15" customHeight="1" x14ac:dyDescent="0.25">
      <c r="A2" s="197"/>
      <c r="B2" s="113"/>
      <c r="C2" s="115">
        <v>50</v>
      </c>
      <c r="D2" s="115">
        <v>10</v>
      </c>
      <c r="E2" s="113"/>
      <c r="F2" s="113"/>
      <c r="G2" s="314"/>
      <c r="H2" s="314"/>
      <c r="I2" s="314"/>
      <c r="J2" s="314"/>
      <c r="K2" s="314"/>
      <c r="L2" s="240"/>
    </row>
    <row r="3" spans="1:12" ht="15" customHeight="1" x14ac:dyDescent="0.25">
      <c r="A3" s="197"/>
      <c r="B3" s="315" t="s">
        <v>93</v>
      </c>
      <c r="C3" s="316"/>
      <c r="D3" s="316"/>
      <c r="E3" s="316"/>
      <c r="F3" s="316"/>
      <c r="G3" s="314"/>
      <c r="H3" s="314"/>
      <c r="I3" s="314"/>
      <c r="J3" s="314"/>
      <c r="K3" s="314"/>
      <c r="L3" s="241">
        <v>0.1</v>
      </c>
    </row>
    <row r="4" spans="1:12" ht="30" x14ac:dyDescent="0.25">
      <c r="A4" s="220" t="s">
        <v>152</v>
      </c>
      <c r="B4" s="250" t="s">
        <v>151</v>
      </c>
      <c r="C4" s="250" t="s">
        <v>95</v>
      </c>
      <c r="D4" s="251">
        <v>0.55000000000000004</v>
      </c>
      <c r="E4" s="252">
        <v>0.35</v>
      </c>
      <c r="F4" s="252">
        <v>0.4</v>
      </c>
      <c r="G4" s="252">
        <v>0.2</v>
      </c>
      <c r="H4" s="252">
        <v>0.22</v>
      </c>
      <c r="I4" s="252">
        <v>0.1</v>
      </c>
      <c r="J4" s="251">
        <v>0.13</v>
      </c>
      <c r="K4" s="253" t="s">
        <v>153</v>
      </c>
      <c r="L4" s="254" t="s">
        <v>172</v>
      </c>
    </row>
    <row r="5" spans="1:12" ht="13.15" customHeight="1" x14ac:dyDescent="0.25">
      <c r="A5" s="217">
        <v>1</v>
      </c>
      <c r="B5" s="122">
        <v>1</v>
      </c>
      <c r="C5" s="123">
        <f>($C$2-$D$2)*A5</f>
        <v>40</v>
      </c>
      <c r="D5" s="123">
        <f>(C5*$D$4)</f>
        <v>22</v>
      </c>
      <c r="E5" s="123">
        <f>(C5*$E$4)</f>
        <v>14</v>
      </c>
      <c r="F5" s="123"/>
      <c r="G5" s="123">
        <f>(C5*$G$4)</f>
        <v>8</v>
      </c>
      <c r="H5" s="123">
        <f>(C5*$H$4)</f>
        <v>8.8000000000000007</v>
      </c>
      <c r="I5" s="123">
        <f>(C5*$I$4)</f>
        <v>4</v>
      </c>
      <c r="J5" s="123">
        <f>(C5*$J$4)</f>
        <v>5.2</v>
      </c>
      <c r="K5" s="238"/>
      <c r="L5" s="239"/>
    </row>
    <row r="6" spans="1:12" hidden="1" x14ac:dyDescent="0.25">
      <c r="A6" s="217">
        <v>1</v>
      </c>
      <c r="B6" s="122">
        <v>2</v>
      </c>
      <c r="C6" s="123">
        <f>(C2)*(B6)-(70)</f>
        <v>30</v>
      </c>
      <c r="D6" s="123">
        <f>(C6*$D$4)</f>
        <v>16.5</v>
      </c>
      <c r="E6" s="123">
        <f>(C6*$E$4)</f>
        <v>10.5</v>
      </c>
      <c r="F6" s="123"/>
      <c r="G6" s="123">
        <f>(C6*$G$4)</f>
        <v>6</v>
      </c>
      <c r="H6" s="123">
        <f>(C6*$H$4)</f>
        <v>6.6</v>
      </c>
      <c r="I6" s="123">
        <f>(C6*$I$4)</f>
        <v>3</v>
      </c>
      <c r="J6" s="123">
        <f>(C6*$J$4)</f>
        <v>3.9000000000000004</v>
      </c>
      <c r="K6" s="237"/>
      <c r="L6" s="236"/>
    </row>
    <row r="7" spans="1:12" ht="5.25" customHeight="1" x14ac:dyDescent="0.25">
      <c r="A7" s="217">
        <v>2</v>
      </c>
      <c r="B7" s="122">
        <v>3</v>
      </c>
      <c r="C7" s="123">
        <f>($C2)*(B7)-(70)</f>
        <v>80</v>
      </c>
      <c r="D7" s="123">
        <f t="shared" ref="D7:D35" si="0">(C7*$D$4)</f>
        <v>44</v>
      </c>
      <c r="E7" s="123">
        <f t="shared" ref="E7:E35" si="1">(C7*$E$4)</f>
        <v>28</v>
      </c>
      <c r="F7" s="123"/>
      <c r="G7" s="123">
        <f t="shared" ref="G7:G35" si="2">(C7*$G$4)</f>
        <v>16</v>
      </c>
      <c r="H7" s="123">
        <f t="shared" ref="H7:H35" si="3">(C7*$H$4)</f>
        <v>17.600000000000001</v>
      </c>
      <c r="I7" s="123">
        <f t="shared" ref="I7:I35" si="4">(C7*$I$4)</f>
        <v>8</v>
      </c>
      <c r="J7" s="123">
        <f t="shared" ref="J7:J35" si="5">(C7*$J$4)</f>
        <v>10.4</v>
      </c>
      <c r="K7" s="238"/>
      <c r="L7" s="239"/>
    </row>
    <row r="8" spans="1:12" x14ac:dyDescent="0.25">
      <c r="A8" s="221">
        <f>D2*B8</f>
        <v>40</v>
      </c>
      <c r="B8" s="124">
        <v>4</v>
      </c>
      <c r="C8" s="263">
        <f>($C2)*(B8)-(50)</f>
        <v>150</v>
      </c>
      <c r="D8" s="261">
        <f>(C8*$D$4)</f>
        <v>82.5</v>
      </c>
      <c r="E8" s="126">
        <f>(C8*$E$4)</f>
        <v>52.5</v>
      </c>
      <c r="F8" s="123"/>
      <c r="G8" s="123">
        <f t="shared" si="2"/>
        <v>30</v>
      </c>
      <c r="H8" s="123">
        <f t="shared" si="3"/>
        <v>33</v>
      </c>
      <c r="I8" s="123">
        <f t="shared" si="4"/>
        <v>15</v>
      </c>
      <c r="J8" s="123">
        <f t="shared" si="5"/>
        <v>19.5</v>
      </c>
      <c r="K8" s="266">
        <f>SUM(D8:E8)</f>
        <v>135</v>
      </c>
      <c r="L8" s="267">
        <f>(L3*C8)</f>
        <v>15</v>
      </c>
    </row>
    <row r="9" spans="1:12" x14ac:dyDescent="0.25">
      <c r="A9" s="221">
        <f>D2*B9</f>
        <v>50</v>
      </c>
      <c r="B9" s="124">
        <v>5</v>
      </c>
      <c r="C9" s="263">
        <f>($C2)*(B9)-(50)</f>
        <v>200</v>
      </c>
      <c r="D9" s="261">
        <f t="shared" si="0"/>
        <v>110.00000000000001</v>
      </c>
      <c r="E9" s="126">
        <f t="shared" si="1"/>
        <v>70</v>
      </c>
      <c r="F9" s="123"/>
      <c r="G9" s="123">
        <f t="shared" si="2"/>
        <v>40</v>
      </c>
      <c r="H9" s="123">
        <f t="shared" si="3"/>
        <v>44</v>
      </c>
      <c r="I9" s="123">
        <f t="shared" si="4"/>
        <v>20</v>
      </c>
      <c r="J9" s="123">
        <f t="shared" si="5"/>
        <v>26</v>
      </c>
      <c r="K9" s="266">
        <f>SUM(D9:E9)</f>
        <v>180</v>
      </c>
      <c r="L9" s="267">
        <f>(L3*C9)</f>
        <v>20</v>
      </c>
    </row>
    <row r="10" spans="1:12" x14ac:dyDescent="0.25">
      <c r="A10" s="221">
        <f>D2*B10</f>
        <v>60</v>
      </c>
      <c r="B10" s="124">
        <v>6</v>
      </c>
      <c r="C10" s="263">
        <f>($C2)*(B10)-(50)</f>
        <v>250</v>
      </c>
      <c r="D10" s="261">
        <f t="shared" si="0"/>
        <v>137.5</v>
      </c>
      <c r="E10" s="126">
        <f t="shared" si="1"/>
        <v>87.5</v>
      </c>
      <c r="F10" s="123"/>
      <c r="G10" s="123">
        <f t="shared" si="2"/>
        <v>50</v>
      </c>
      <c r="H10" s="123">
        <f t="shared" si="3"/>
        <v>55</v>
      </c>
      <c r="I10" s="123">
        <f t="shared" si="4"/>
        <v>25</v>
      </c>
      <c r="J10" s="123">
        <f t="shared" si="5"/>
        <v>32.5</v>
      </c>
      <c r="K10" s="266">
        <f t="shared" ref="K10:K12" si="6">SUM(D10:E10)</f>
        <v>225</v>
      </c>
      <c r="L10" s="267">
        <f>(L3*C10)</f>
        <v>25</v>
      </c>
    </row>
    <row r="11" spans="1:12" x14ac:dyDescent="0.25">
      <c r="A11" s="221">
        <f>D2*B11</f>
        <v>70</v>
      </c>
      <c r="B11" s="124">
        <v>7</v>
      </c>
      <c r="C11" s="263">
        <f>($C2)*(B11)-(50)</f>
        <v>300</v>
      </c>
      <c r="D11" s="261">
        <f t="shared" si="0"/>
        <v>165</v>
      </c>
      <c r="E11" s="126">
        <f t="shared" si="1"/>
        <v>105</v>
      </c>
      <c r="F11" s="123"/>
      <c r="G11" s="123">
        <f t="shared" si="2"/>
        <v>60</v>
      </c>
      <c r="H11" s="123">
        <f t="shared" si="3"/>
        <v>66</v>
      </c>
      <c r="I11" s="123">
        <f t="shared" si="4"/>
        <v>30</v>
      </c>
      <c r="J11" s="123">
        <f t="shared" si="5"/>
        <v>39</v>
      </c>
      <c r="K11" s="266">
        <f>SUM(D11:E11)</f>
        <v>270</v>
      </c>
      <c r="L11" s="267">
        <f>(L3*C11)</f>
        <v>30</v>
      </c>
    </row>
    <row r="12" spans="1:12" x14ac:dyDescent="0.25">
      <c r="A12" s="221">
        <f>D2*B12</f>
        <v>80</v>
      </c>
      <c r="B12" s="242">
        <v>8</v>
      </c>
      <c r="C12" s="263">
        <f>($C2)*(B12)-(50)</f>
        <v>350</v>
      </c>
      <c r="D12" s="262">
        <f>(C12*$D$4)</f>
        <v>192.50000000000003</v>
      </c>
      <c r="E12" s="243">
        <f>(C12*$E$4)</f>
        <v>122.49999999999999</v>
      </c>
      <c r="F12" s="247"/>
      <c r="G12" s="247">
        <f t="shared" si="2"/>
        <v>70</v>
      </c>
      <c r="H12" s="247">
        <f t="shared" si="3"/>
        <v>77</v>
      </c>
      <c r="I12" s="247">
        <f t="shared" si="4"/>
        <v>35</v>
      </c>
      <c r="J12" s="247">
        <f t="shared" si="5"/>
        <v>45.5</v>
      </c>
      <c r="K12" s="268">
        <f t="shared" si="6"/>
        <v>315</v>
      </c>
      <c r="L12" s="269">
        <f>(L3*C12)</f>
        <v>35</v>
      </c>
    </row>
    <row r="13" spans="1:12" x14ac:dyDescent="0.25">
      <c r="A13" s="221"/>
      <c r="B13" s="122"/>
      <c r="C13" s="123"/>
      <c r="D13" s="123"/>
      <c r="E13" s="123"/>
      <c r="F13" s="249"/>
      <c r="G13" s="249"/>
      <c r="H13" s="249"/>
      <c r="I13" s="249"/>
      <c r="J13" s="249"/>
      <c r="K13" s="256"/>
      <c r="L13" s="257"/>
    </row>
    <row r="14" spans="1:12" ht="30.75" thickBot="1" x14ac:dyDescent="0.3">
      <c r="A14" s="221"/>
      <c r="B14" s="250" t="s">
        <v>151</v>
      </c>
      <c r="C14" s="250" t="s">
        <v>95</v>
      </c>
      <c r="D14" s="251">
        <v>0.55000000000000004</v>
      </c>
      <c r="E14" s="252">
        <v>0.35</v>
      </c>
      <c r="F14" s="252">
        <v>0.4</v>
      </c>
      <c r="G14" s="252">
        <v>0.2</v>
      </c>
      <c r="H14" s="252">
        <v>0.22</v>
      </c>
      <c r="I14" s="252">
        <v>0.1</v>
      </c>
      <c r="J14" s="251">
        <v>0.13</v>
      </c>
      <c r="K14" s="253" t="s">
        <v>153</v>
      </c>
      <c r="L14" s="254" t="s">
        <v>172</v>
      </c>
    </row>
    <row r="15" spans="1:12" ht="15.75" thickTop="1" x14ac:dyDescent="0.25">
      <c r="A15" s="221">
        <f>D2*B15</f>
        <v>90</v>
      </c>
      <c r="B15" s="244">
        <v>9</v>
      </c>
      <c r="C15" s="265">
        <f>($C2)*(B15)-(50)</f>
        <v>400</v>
      </c>
      <c r="D15" s="264">
        <f t="shared" ref="D15:D20" si="7">(C15*$D$14)</f>
        <v>220.00000000000003</v>
      </c>
      <c r="E15" s="248">
        <f>(C15*$E$4)</f>
        <v>140</v>
      </c>
      <c r="F15" s="248"/>
      <c r="G15" s="248">
        <f t="shared" si="2"/>
        <v>80</v>
      </c>
      <c r="H15" s="245">
        <f t="shared" ref="H15:H20" si="8">(C15*$H$14)</f>
        <v>88</v>
      </c>
      <c r="I15" s="248">
        <f t="shared" si="4"/>
        <v>40</v>
      </c>
      <c r="J15" s="245">
        <f t="shared" ref="J15:J20" si="9">(C15*$J$14)</f>
        <v>52</v>
      </c>
      <c r="K15" s="270">
        <f>SUM(D15+H15+J15)</f>
        <v>360</v>
      </c>
      <c r="L15" s="271">
        <f>(L3*C15)</f>
        <v>40</v>
      </c>
    </row>
    <row r="16" spans="1:12" x14ac:dyDescent="0.25">
      <c r="A16" s="221">
        <f>D2*10</f>
        <v>100</v>
      </c>
      <c r="B16" s="124">
        <v>10</v>
      </c>
      <c r="C16" s="263">
        <f>(C2)*(B16)-(50)</f>
        <v>450</v>
      </c>
      <c r="D16" s="261">
        <f t="shared" si="7"/>
        <v>247.50000000000003</v>
      </c>
      <c r="E16" s="123">
        <f t="shared" si="1"/>
        <v>157.5</v>
      </c>
      <c r="F16" s="123"/>
      <c r="G16" s="123">
        <f t="shared" si="2"/>
        <v>90</v>
      </c>
      <c r="H16" s="126">
        <f t="shared" si="8"/>
        <v>99</v>
      </c>
      <c r="I16" s="123">
        <f t="shared" si="4"/>
        <v>45</v>
      </c>
      <c r="J16" s="126">
        <f t="shared" si="9"/>
        <v>58.5</v>
      </c>
      <c r="K16" s="266">
        <f t="shared" ref="K16:K18" si="10">SUM(D16+H16+J16)</f>
        <v>405</v>
      </c>
      <c r="L16" s="267">
        <f>(L3*C16)</f>
        <v>45</v>
      </c>
    </row>
    <row r="17" spans="1:12" x14ac:dyDescent="0.25">
      <c r="A17" s="221">
        <f>10*B17</f>
        <v>110</v>
      </c>
      <c r="B17" s="124">
        <v>11</v>
      </c>
      <c r="C17" s="263">
        <f>(C2)*(B17)-(50)</f>
        <v>500</v>
      </c>
      <c r="D17" s="261">
        <f t="shared" si="7"/>
        <v>275</v>
      </c>
      <c r="E17" s="123">
        <f t="shared" si="1"/>
        <v>175</v>
      </c>
      <c r="F17" s="123"/>
      <c r="G17" s="123">
        <f t="shared" si="2"/>
        <v>100</v>
      </c>
      <c r="H17" s="126">
        <f t="shared" si="8"/>
        <v>110</v>
      </c>
      <c r="I17" s="123">
        <f t="shared" si="4"/>
        <v>50</v>
      </c>
      <c r="J17" s="126">
        <f t="shared" si="9"/>
        <v>65</v>
      </c>
      <c r="K17" s="266">
        <f t="shared" si="10"/>
        <v>450</v>
      </c>
      <c r="L17" s="267">
        <f>(L3*C17)</f>
        <v>50</v>
      </c>
    </row>
    <row r="18" spans="1:12" x14ac:dyDescent="0.25">
      <c r="A18" s="221">
        <f t="shared" ref="A18:A34" si="11">10*B18</f>
        <v>120</v>
      </c>
      <c r="B18" s="124">
        <v>12</v>
      </c>
      <c r="C18" s="263">
        <f>(C2)*(B18)-(50)</f>
        <v>550</v>
      </c>
      <c r="D18" s="261">
        <f t="shared" si="7"/>
        <v>302.5</v>
      </c>
      <c r="E18" s="123">
        <f t="shared" si="1"/>
        <v>192.5</v>
      </c>
      <c r="F18" s="123"/>
      <c r="G18" s="123">
        <f t="shared" si="2"/>
        <v>110</v>
      </c>
      <c r="H18" s="126">
        <f t="shared" si="8"/>
        <v>121</v>
      </c>
      <c r="I18" s="123">
        <f t="shared" si="4"/>
        <v>55</v>
      </c>
      <c r="J18" s="126">
        <f t="shared" si="9"/>
        <v>71.5</v>
      </c>
      <c r="K18" s="266">
        <f t="shared" si="10"/>
        <v>495</v>
      </c>
      <c r="L18" s="267">
        <f>(L3*C18)</f>
        <v>55</v>
      </c>
    </row>
    <row r="19" spans="1:12" x14ac:dyDescent="0.25">
      <c r="A19" s="221">
        <f t="shared" si="11"/>
        <v>130</v>
      </c>
      <c r="B19" s="124">
        <v>13</v>
      </c>
      <c r="C19" s="263">
        <f>(C2)*(B19)-(50)</f>
        <v>600</v>
      </c>
      <c r="D19" s="261">
        <f t="shared" si="7"/>
        <v>330</v>
      </c>
      <c r="E19" s="123">
        <f t="shared" si="1"/>
        <v>210</v>
      </c>
      <c r="F19" s="123"/>
      <c r="G19" s="123">
        <f t="shared" si="2"/>
        <v>120</v>
      </c>
      <c r="H19" s="126">
        <f t="shared" si="8"/>
        <v>132</v>
      </c>
      <c r="I19" s="123">
        <f t="shared" si="4"/>
        <v>60</v>
      </c>
      <c r="J19" s="126">
        <f t="shared" si="9"/>
        <v>78</v>
      </c>
      <c r="K19" s="266">
        <f>SUM(D19+H19+J19)</f>
        <v>540</v>
      </c>
      <c r="L19" s="267">
        <f>(L3*C19)</f>
        <v>60</v>
      </c>
    </row>
    <row r="20" spans="1:12" x14ac:dyDescent="0.25">
      <c r="A20" s="221">
        <f t="shared" si="11"/>
        <v>140</v>
      </c>
      <c r="B20" s="242">
        <v>14</v>
      </c>
      <c r="C20" s="263">
        <f>(C2)*(B20)-(50)</f>
        <v>650</v>
      </c>
      <c r="D20" s="262">
        <f t="shared" si="7"/>
        <v>357.50000000000006</v>
      </c>
      <c r="E20" s="247">
        <f t="shared" si="1"/>
        <v>227.49999999999997</v>
      </c>
      <c r="F20" s="247"/>
      <c r="G20" s="247">
        <f t="shared" si="2"/>
        <v>130</v>
      </c>
      <c r="H20" s="243">
        <f t="shared" si="8"/>
        <v>143</v>
      </c>
      <c r="I20" s="247">
        <f t="shared" si="4"/>
        <v>65</v>
      </c>
      <c r="J20" s="243">
        <f t="shared" si="9"/>
        <v>84.5</v>
      </c>
      <c r="K20" s="268">
        <f>SUM(D20+H20+J20)</f>
        <v>585</v>
      </c>
      <c r="L20" s="269">
        <f>(L3*C20)</f>
        <v>65</v>
      </c>
    </row>
    <row r="21" spans="1:12" x14ac:dyDescent="0.25">
      <c r="A21" s="221"/>
      <c r="B21" s="258"/>
      <c r="C21" s="247"/>
      <c r="D21" s="247"/>
      <c r="E21" s="247"/>
      <c r="F21" s="247"/>
      <c r="G21" s="247"/>
      <c r="H21" s="247"/>
      <c r="I21" s="247"/>
      <c r="J21" s="247"/>
      <c r="K21" s="259"/>
      <c r="L21" s="260"/>
    </row>
    <row r="22" spans="1:12" ht="30.75" thickBot="1" x14ac:dyDescent="0.3">
      <c r="A22" s="221"/>
      <c r="B22" s="250" t="s">
        <v>151</v>
      </c>
      <c r="C22" s="250" t="s">
        <v>95</v>
      </c>
      <c r="D22" s="251">
        <v>0.4</v>
      </c>
      <c r="E22" s="252">
        <v>0.35</v>
      </c>
      <c r="F22" s="252">
        <v>0.25</v>
      </c>
      <c r="G22" s="252">
        <v>0.15</v>
      </c>
      <c r="H22" s="252">
        <v>0.1</v>
      </c>
      <c r="I22" s="252">
        <v>0.1</v>
      </c>
      <c r="J22" s="251">
        <v>0.05</v>
      </c>
      <c r="K22" s="255" t="s">
        <v>153</v>
      </c>
      <c r="L22" s="254" t="s">
        <v>172</v>
      </c>
    </row>
    <row r="23" spans="1:12" ht="15.75" thickTop="1" x14ac:dyDescent="0.25">
      <c r="A23" s="221">
        <f t="shared" si="11"/>
        <v>150</v>
      </c>
      <c r="B23" s="244">
        <v>15</v>
      </c>
      <c r="C23" s="265">
        <f>(C2)*(B23)-(50)</f>
        <v>700</v>
      </c>
      <c r="D23" s="264">
        <f>(C23*$D$22)</f>
        <v>280</v>
      </c>
      <c r="E23" s="248">
        <f t="shared" si="1"/>
        <v>244.99999999999997</v>
      </c>
      <c r="F23" s="245">
        <f>(C23*$F$22)</f>
        <v>175</v>
      </c>
      <c r="G23" s="245">
        <f>(C23*$G$22)</f>
        <v>105</v>
      </c>
      <c r="H23" s="245">
        <f>(C23*$H$22)</f>
        <v>70</v>
      </c>
      <c r="I23" s="248">
        <f>(C23*$I$22)</f>
        <v>70</v>
      </c>
      <c r="J23" s="248">
        <f>(C23*$J$22)</f>
        <v>35</v>
      </c>
      <c r="K23" s="270">
        <f>SUM(D23+F23+G23+H23)</f>
        <v>630</v>
      </c>
      <c r="L23" s="271">
        <f>(L3*C23)</f>
        <v>70</v>
      </c>
    </row>
    <row r="24" spans="1:12" x14ac:dyDescent="0.25">
      <c r="A24" s="221">
        <f t="shared" si="11"/>
        <v>160</v>
      </c>
      <c r="B24" s="124">
        <v>16</v>
      </c>
      <c r="C24" s="263">
        <f>(C2)*(B24)-(50)</f>
        <v>750</v>
      </c>
      <c r="D24" s="261">
        <f>(C24*$D$22)</f>
        <v>300</v>
      </c>
      <c r="E24" s="123">
        <f t="shared" si="1"/>
        <v>262.5</v>
      </c>
      <c r="F24" s="126">
        <f>(C24*$F$22)</f>
        <v>187.5</v>
      </c>
      <c r="G24" s="126">
        <f>(C24*$G$22)</f>
        <v>112.5</v>
      </c>
      <c r="H24" s="126">
        <f>(C24*$H$22)</f>
        <v>75</v>
      </c>
      <c r="I24" s="123">
        <f>(C24*$I$22)</f>
        <v>75</v>
      </c>
      <c r="J24" s="123">
        <f>(C24*$J$22)</f>
        <v>37.5</v>
      </c>
      <c r="K24" s="266">
        <f>SUM(D24+F24+G24+H24)</f>
        <v>675</v>
      </c>
      <c r="L24" s="267">
        <f>(L3*C24)</f>
        <v>75</v>
      </c>
    </row>
    <row r="25" spans="1:12" x14ac:dyDescent="0.25">
      <c r="A25" s="221">
        <f t="shared" si="11"/>
        <v>170</v>
      </c>
      <c r="B25" s="124">
        <v>17</v>
      </c>
      <c r="C25" s="263">
        <f>(C2)*(B25)-(50)</f>
        <v>800</v>
      </c>
      <c r="D25" s="261">
        <f>(C25*$D$22)</f>
        <v>320</v>
      </c>
      <c r="E25" s="123">
        <f t="shared" si="1"/>
        <v>280</v>
      </c>
      <c r="F25" s="126">
        <f t="shared" ref="F25:F34" si="12">(C25*$F$22)</f>
        <v>200</v>
      </c>
      <c r="G25" s="126">
        <f>(C25*$G$22)</f>
        <v>120</v>
      </c>
      <c r="H25" s="126">
        <f t="shared" ref="H25:H34" si="13">(C25*$H$22)</f>
        <v>80</v>
      </c>
      <c r="I25" s="123">
        <f t="shared" ref="I25:I33" si="14">(C25*$I$22)</f>
        <v>80</v>
      </c>
      <c r="J25" s="123">
        <f t="shared" ref="J25:J33" si="15">(C25*$J$22)</f>
        <v>40</v>
      </c>
      <c r="K25" s="266">
        <f t="shared" ref="K25:K34" si="16">SUM(D25+F25+G25+H25)</f>
        <v>720</v>
      </c>
      <c r="L25" s="267">
        <f>(L3*C25)</f>
        <v>80</v>
      </c>
    </row>
    <row r="26" spans="1:12" x14ac:dyDescent="0.25">
      <c r="A26" s="221">
        <f t="shared" si="11"/>
        <v>180</v>
      </c>
      <c r="B26" s="124">
        <v>18</v>
      </c>
      <c r="C26" s="263">
        <f>(C2)*(B26)-(50)</f>
        <v>850</v>
      </c>
      <c r="D26" s="261">
        <f t="shared" ref="D26:D33" si="17">(C26*$D$22)</f>
        <v>340</v>
      </c>
      <c r="E26" s="123">
        <f t="shared" si="1"/>
        <v>297.5</v>
      </c>
      <c r="F26" s="126">
        <f t="shared" si="12"/>
        <v>212.5</v>
      </c>
      <c r="G26" s="126">
        <f t="shared" ref="G26:G34" si="18">(C26*$G$22)</f>
        <v>127.5</v>
      </c>
      <c r="H26" s="126">
        <f t="shared" si="13"/>
        <v>85</v>
      </c>
      <c r="I26" s="123">
        <f t="shared" si="14"/>
        <v>85</v>
      </c>
      <c r="J26" s="123">
        <f t="shared" si="15"/>
        <v>42.5</v>
      </c>
      <c r="K26" s="266">
        <f t="shared" si="16"/>
        <v>765</v>
      </c>
      <c r="L26" s="267">
        <f>(L3*C26)</f>
        <v>85</v>
      </c>
    </row>
    <row r="27" spans="1:12" x14ac:dyDescent="0.25">
      <c r="A27" s="221">
        <f t="shared" si="11"/>
        <v>190</v>
      </c>
      <c r="B27" s="124">
        <v>19</v>
      </c>
      <c r="C27" s="263">
        <f>(C2)*(B27)-(50)</f>
        <v>900</v>
      </c>
      <c r="D27" s="261">
        <f t="shared" si="17"/>
        <v>360</v>
      </c>
      <c r="E27" s="123">
        <f t="shared" si="1"/>
        <v>315</v>
      </c>
      <c r="F27" s="126">
        <f t="shared" si="12"/>
        <v>225</v>
      </c>
      <c r="G27" s="126">
        <f t="shared" si="18"/>
        <v>135</v>
      </c>
      <c r="H27" s="126">
        <f t="shared" si="13"/>
        <v>90</v>
      </c>
      <c r="I27" s="123">
        <f t="shared" si="14"/>
        <v>90</v>
      </c>
      <c r="J27" s="123">
        <f t="shared" si="15"/>
        <v>45</v>
      </c>
      <c r="K27" s="266">
        <f t="shared" si="16"/>
        <v>810</v>
      </c>
      <c r="L27" s="267">
        <f>(L3*C27)</f>
        <v>90</v>
      </c>
    </row>
    <row r="28" spans="1:12" x14ac:dyDescent="0.25">
      <c r="A28" s="221">
        <f t="shared" si="11"/>
        <v>200</v>
      </c>
      <c r="B28" s="124">
        <v>20</v>
      </c>
      <c r="C28" s="263">
        <f>(C2)*(B28)-(50)</f>
        <v>950</v>
      </c>
      <c r="D28" s="261">
        <f t="shared" si="17"/>
        <v>380</v>
      </c>
      <c r="E28" s="123">
        <f t="shared" si="1"/>
        <v>332.5</v>
      </c>
      <c r="F28" s="126">
        <f t="shared" si="12"/>
        <v>237.5</v>
      </c>
      <c r="G28" s="126">
        <f t="shared" si="18"/>
        <v>142.5</v>
      </c>
      <c r="H28" s="126">
        <f>(C28*$H$22)</f>
        <v>95</v>
      </c>
      <c r="I28" s="123">
        <f t="shared" si="14"/>
        <v>95</v>
      </c>
      <c r="J28" s="123">
        <f t="shared" si="15"/>
        <v>47.5</v>
      </c>
      <c r="K28" s="266">
        <f t="shared" si="16"/>
        <v>855</v>
      </c>
      <c r="L28" s="267">
        <f>(L3*C28)</f>
        <v>95</v>
      </c>
    </row>
    <row r="29" spans="1:12" x14ac:dyDescent="0.25">
      <c r="A29" s="221">
        <f t="shared" si="11"/>
        <v>210</v>
      </c>
      <c r="B29" s="124">
        <v>21</v>
      </c>
      <c r="C29" s="263">
        <f>(C2)*(B29)-(50)</f>
        <v>1000</v>
      </c>
      <c r="D29" s="261">
        <f>(C29*$D$22)</f>
        <v>400</v>
      </c>
      <c r="E29" s="123">
        <f t="shared" si="1"/>
        <v>350</v>
      </c>
      <c r="F29" s="126">
        <f t="shared" si="12"/>
        <v>250</v>
      </c>
      <c r="G29" s="126">
        <f t="shared" si="18"/>
        <v>150</v>
      </c>
      <c r="H29" s="126">
        <f t="shared" si="13"/>
        <v>100</v>
      </c>
      <c r="I29" s="123">
        <f t="shared" si="14"/>
        <v>100</v>
      </c>
      <c r="J29" s="123">
        <f t="shared" si="15"/>
        <v>50</v>
      </c>
      <c r="K29" s="266">
        <f t="shared" si="16"/>
        <v>900</v>
      </c>
      <c r="L29" s="267">
        <f>(L3*C29)</f>
        <v>100</v>
      </c>
    </row>
    <row r="30" spans="1:12" x14ac:dyDescent="0.25">
      <c r="A30" s="221">
        <f t="shared" si="11"/>
        <v>220</v>
      </c>
      <c r="B30" s="124">
        <v>22</v>
      </c>
      <c r="C30" s="263">
        <f>(C2)*(B30)-(50)</f>
        <v>1050</v>
      </c>
      <c r="D30" s="261">
        <f t="shared" si="17"/>
        <v>420</v>
      </c>
      <c r="E30" s="123">
        <f t="shared" si="1"/>
        <v>367.5</v>
      </c>
      <c r="F30" s="126">
        <f t="shared" si="12"/>
        <v>262.5</v>
      </c>
      <c r="G30" s="126">
        <f t="shared" si="18"/>
        <v>157.5</v>
      </c>
      <c r="H30" s="126">
        <f t="shared" si="13"/>
        <v>105</v>
      </c>
      <c r="I30" s="123">
        <f t="shared" si="14"/>
        <v>105</v>
      </c>
      <c r="J30" s="123">
        <f t="shared" si="15"/>
        <v>52.5</v>
      </c>
      <c r="K30" s="266">
        <f>SUM(D30+F30+G30+H30)</f>
        <v>945</v>
      </c>
      <c r="L30" s="267">
        <f>(L3*C30)</f>
        <v>105</v>
      </c>
    </row>
    <row r="31" spans="1:12" x14ac:dyDescent="0.25">
      <c r="A31" s="221">
        <f t="shared" si="11"/>
        <v>230</v>
      </c>
      <c r="B31" s="124">
        <v>23</v>
      </c>
      <c r="C31" s="263">
        <f>(C2)*(B31)-(50)</f>
        <v>1100</v>
      </c>
      <c r="D31" s="261">
        <f t="shared" si="17"/>
        <v>440</v>
      </c>
      <c r="E31" s="123">
        <f t="shared" si="1"/>
        <v>385</v>
      </c>
      <c r="F31" s="126">
        <f t="shared" si="12"/>
        <v>275</v>
      </c>
      <c r="G31" s="126">
        <f t="shared" si="18"/>
        <v>165</v>
      </c>
      <c r="H31" s="126">
        <f t="shared" si="13"/>
        <v>110</v>
      </c>
      <c r="I31" s="123">
        <f t="shared" si="14"/>
        <v>110</v>
      </c>
      <c r="J31" s="123">
        <f t="shared" si="15"/>
        <v>55</v>
      </c>
      <c r="K31" s="266">
        <f t="shared" si="16"/>
        <v>990</v>
      </c>
      <c r="L31" s="267">
        <f>(L3*C31)</f>
        <v>110</v>
      </c>
    </row>
    <row r="32" spans="1:12" x14ac:dyDescent="0.25">
      <c r="A32" s="221">
        <f t="shared" si="11"/>
        <v>240</v>
      </c>
      <c r="B32" s="124">
        <v>24</v>
      </c>
      <c r="C32" s="263">
        <f>(C2)*(B32)-(50)</f>
        <v>1150</v>
      </c>
      <c r="D32" s="261">
        <f t="shared" si="17"/>
        <v>460</v>
      </c>
      <c r="E32" s="123">
        <f t="shared" si="1"/>
        <v>402.5</v>
      </c>
      <c r="F32" s="126">
        <f t="shared" si="12"/>
        <v>287.5</v>
      </c>
      <c r="G32" s="126">
        <f t="shared" si="18"/>
        <v>172.5</v>
      </c>
      <c r="H32" s="126">
        <f t="shared" si="13"/>
        <v>115</v>
      </c>
      <c r="I32" s="123">
        <f t="shared" si="14"/>
        <v>115</v>
      </c>
      <c r="J32" s="123">
        <f t="shared" si="15"/>
        <v>57.5</v>
      </c>
      <c r="K32" s="266">
        <f t="shared" si="16"/>
        <v>1035</v>
      </c>
      <c r="L32" s="267">
        <f>(L3*C32)</f>
        <v>115</v>
      </c>
    </row>
    <row r="33" spans="1:12" x14ac:dyDescent="0.25">
      <c r="A33" s="221">
        <f t="shared" si="11"/>
        <v>250</v>
      </c>
      <c r="B33" s="124">
        <v>25</v>
      </c>
      <c r="C33" s="263">
        <f>(C2)*(B33)-(50)</f>
        <v>1200</v>
      </c>
      <c r="D33" s="261">
        <f t="shared" si="17"/>
        <v>480</v>
      </c>
      <c r="E33" s="123">
        <f t="shared" si="1"/>
        <v>420</v>
      </c>
      <c r="F33" s="126">
        <f t="shared" si="12"/>
        <v>300</v>
      </c>
      <c r="G33" s="126">
        <f t="shared" si="18"/>
        <v>180</v>
      </c>
      <c r="H33" s="126">
        <f t="shared" si="13"/>
        <v>120</v>
      </c>
      <c r="I33" s="123">
        <f t="shared" si="14"/>
        <v>120</v>
      </c>
      <c r="J33" s="123">
        <f t="shared" si="15"/>
        <v>60</v>
      </c>
      <c r="K33" s="266">
        <f t="shared" si="16"/>
        <v>1080</v>
      </c>
      <c r="L33" s="267">
        <f>(L3*C33)</f>
        <v>120</v>
      </c>
    </row>
    <row r="34" spans="1:12" x14ac:dyDescent="0.25">
      <c r="A34" s="221">
        <f t="shared" si="11"/>
        <v>260</v>
      </c>
      <c r="B34" s="124">
        <v>26</v>
      </c>
      <c r="C34" s="263">
        <f>(C2)*(B34)-(50)</f>
        <v>1250</v>
      </c>
      <c r="D34" s="261">
        <f>(C34*$D$22)</f>
        <v>500</v>
      </c>
      <c r="E34" s="123">
        <f t="shared" si="1"/>
        <v>437.5</v>
      </c>
      <c r="F34" s="126">
        <f t="shared" si="12"/>
        <v>312.5</v>
      </c>
      <c r="G34" s="126">
        <f t="shared" si="18"/>
        <v>187.5</v>
      </c>
      <c r="H34" s="126">
        <f t="shared" si="13"/>
        <v>125</v>
      </c>
      <c r="I34" s="123">
        <f>(C34*$I$22)</f>
        <v>125</v>
      </c>
      <c r="J34" s="123">
        <f>(C34*$J$22)</f>
        <v>62.5</v>
      </c>
      <c r="K34" s="266">
        <f t="shared" si="16"/>
        <v>1125</v>
      </c>
      <c r="L34" s="267">
        <f>(L3*C34)</f>
        <v>125</v>
      </c>
    </row>
    <row r="35" spans="1:12" x14ac:dyDescent="0.25">
      <c r="A35" s="217">
        <v>26</v>
      </c>
      <c r="B35" s="122">
        <v>27</v>
      </c>
      <c r="C35" s="123">
        <f>(C2)*(B35)-(70)</f>
        <v>1280</v>
      </c>
      <c r="D35" s="123">
        <f t="shared" si="0"/>
        <v>704</v>
      </c>
      <c r="E35" s="123">
        <f t="shared" si="1"/>
        <v>448</v>
      </c>
      <c r="F35" s="123"/>
      <c r="G35" s="123">
        <f t="shared" si="2"/>
        <v>256</v>
      </c>
      <c r="H35" s="123">
        <f t="shared" si="3"/>
        <v>281.60000000000002</v>
      </c>
      <c r="I35" s="123">
        <f t="shared" si="4"/>
        <v>128</v>
      </c>
      <c r="J35" s="123">
        <f t="shared" si="5"/>
        <v>166.4</v>
      </c>
      <c r="K35" s="219"/>
      <c r="L35" s="197"/>
    </row>
    <row r="37" spans="1:12" x14ac:dyDescent="0.25">
      <c r="B37" s="200" t="s">
        <v>174</v>
      </c>
      <c r="E37" s="317">
        <v>60</v>
      </c>
      <c r="F37" s="317"/>
    </row>
    <row r="38" spans="1:12" x14ac:dyDescent="0.25">
      <c r="B38" s="200" t="s">
        <v>175</v>
      </c>
      <c r="E38" s="317">
        <v>10</v>
      </c>
      <c r="F38" s="317"/>
    </row>
    <row r="39" spans="1:12" x14ac:dyDescent="0.25">
      <c r="B39" s="200" t="s">
        <v>176</v>
      </c>
      <c r="E39" s="313" t="s">
        <v>177</v>
      </c>
      <c r="F39" s="313"/>
    </row>
  </sheetData>
  <mergeCells count="5">
    <mergeCell ref="E39:F39"/>
    <mergeCell ref="G1:K3"/>
    <mergeCell ref="B3:F3"/>
    <mergeCell ref="E37:F37"/>
    <mergeCell ref="E38:F38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8327-A4D5-4BC3-B030-6DB80CCAB0D5}">
  <sheetPr>
    <tabColor theme="2" tint="-0.499984740745262"/>
    <pageSetUpPr fitToPage="1"/>
  </sheetPr>
  <dimension ref="A1:K54"/>
  <sheetViews>
    <sheetView workbookViewId="0">
      <selection activeCell="K6" sqref="K6"/>
    </sheetView>
  </sheetViews>
  <sheetFormatPr defaultColWidth="8.85546875" defaultRowHeight="15" x14ac:dyDescent="0.25"/>
  <cols>
    <col min="1" max="16384" width="8.85546875" style="1"/>
  </cols>
  <sheetData>
    <row r="1" spans="1:11" ht="30" x14ac:dyDescent="0.25">
      <c r="B1" s="113"/>
      <c r="C1" s="114" t="s">
        <v>7</v>
      </c>
      <c r="D1" s="114" t="s">
        <v>92</v>
      </c>
      <c r="E1" s="113"/>
      <c r="F1" s="318" t="s">
        <v>173</v>
      </c>
      <c r="G1" s="318"/>
      <c r="H1" s="318"/>
      <c r="I1" s="318"/>
    </row>
    <row r="2" spans="1:11" x14ac:dyDescent="0.25">
      <c r="B2" s="113"/>
      <c r="C2" s="115">
        <v>40</v>
      </c>
      <c r="D2" s="115">
        <v>5</v>
      </c>
      <c r="E2" s="113"/>
      <c r="F2" s="318"/>
      <c r="G2" s="318"/>
      <c r="H2" s="318"/>
      <c r="I2" s="318"/>
    </row>
    <row r="3" spans="1:11" x14ac:dyDescent="0.25">
      <c r="B3" s="292" t="s">
        <v>93</v>
      </c>
      <c r="C3" s="293"/>
      <c r="D3" s="293"/>
      <c r="E3" s="294"/>
      <c r="F3" s="319"/>
      <c r="G3" s="319"/>
      <c r="H3" s="319"/>
      <c r="I3" s="319"/>
    </row>
    <row r="4" spans="1:11" ht="30" x14ac:dyDescent="0.25">
      <c r="B4" s="216" t="s">
        <v>151</v>
      </c>
      <c r="C4" s="118" t="s">
        <v>95</v>
      </c>
      <c r="D4" s="119">
        <v>0.6</v>
      </c>
      <c r="E4" s="120">
        <v>0.4</v>
      </c>
      <c r="F4" s="120">
        <v>0.35</v>
      </c>
      <c r="G4" s="120">
        <v>0.25</v>
      </c>
      <c r="H4" s="120">
        <v>0.2</v>
      </c>
      <c r="I4" s="119">
        <v>0.15</v>
      </c>
    </row>
    <row r="5" spans="1:11" x14ac:dyDescent="0.25">
      <c r="A5" s="273">
        <v>1</v>
      </c>
      <c r="B5" s="122">
        <v>1</v>
      </c>
      <c r="C5" s="123">
        <f>($C$2-$D$2)*A5</f>
        <v>35</v>
      </c>
      <c r="D5" s="123">
        <f>(C5*$D$4)</f>
        <v>21</v>
      </c>
      <c r="E5" s="123">
        <f>(C5*$E$4)</f>
        <v>14</v>
      </c>
      <c r="F5" s="123">
        <f>(C5*$F$4)</f>
        <v>12.25</v>
      </c>
      <c r="G5" s="123">
        <f>(C5*$G$4)</f>
        <v>8.75</v>
      </c>
      <c r="H5" s="123">
        <f>(C5*$H$4)</f>
        <v>7</v>
      </c>
      <c r="I5" s="123">
        <f>(C5*$I$4)</f>
        <v>5.25</v>
      </c>
      <c r="J5" s="218" t="s">
        <v>2</v>
      </c>
      <c r="K5" s="272">
        <v>40</v>
      </c>
    </row>
    <row r="6" spans="1:11" x14ac:dyDescent="0.25">
      <c r="A6" s="273">
        <v>2</v>
      </c>
      <c r="B6" s="124">
        <v>2</v>
      </c>
      <c r="C6" s="125">
        <f>(C2-D2)*A6</f>
        <v>70</v>
      </c>
      <c r="D6" s="126">
        <f>(C6*$D$4)</f>
        <v>42</v>
      </c>
      <c r="E6" s="126">
        <f>(C6*$E$4)</f>
        <v>28</v>
      </c>
      <c r="F6" s="127">
        <f t="shared" ref="F6:F54" si="0">(C6*$F$4)</f>
        <v>24.5</v>
      </c>
      <c r="G6" s="127">
        <f t="shared" ref="G6:G54" si="1">(C6*$G$4)</f>
        <v>17.5</v>
      </c>
      <c r="H6" s="127">
        <f t="shared" ref="H6:H54" si="2">(C6*$H$4)</f>
        <v>14</v>
      </c>
      <c r="I6" s="127">
        <f t="shared" ref="I6:I54" si="3">(C6*$I$4)</f>
        <v>10.5</v>
      </c>
      <c r="J6" s="218" t="s">
        <v>178</v>
      </c>
      <c r="K6" s="272">
        <v>10</v>
      </c>
    </row>
    <row r="7" spans="1:11" x14ac:dyDescent="0.25">
      <c r="A7" s="273">
        <v>3</v>
      </c>
      <c r="B7" s="124">
        <v>3</v>
      </c>
      <c r="C7" s="125">
        <f>($C$2-D2)*A7</f>
        <v>105</v>
      </c>
      <c r="D7" s="126">
        <f t="shared" ref="D7:D54" si="4">(C7*$D$4)</f>
        <v>63</v>
      </c>
      <c r="E7" s="126">
        <f t="shared" ref="E7:E54" si="5">(C7*$E$4)</f>
        <v>42</v>
      </c>
      <c r="F7" s="127">
        <f t="shared" si="0"/>
        <v>36.75</v>
      </c>
      <c r="G7" s="127">
        <f t="shared" si="1"/>
        <v>26.25</v>
      </c>
      <c r="H7" s="127">
        <f t="shared" si="2"/>
        <v>21</v>
      </c>
      <c r="I7" s="127">
        <f t="shared" si="3"/>
        <v>15.75</v>
      </c>
      <c r="J7" s="218" t="s">
        <v>179</v>
      </c>
      <c r="K7" s="218" t="s">
        <v>180</v>
      </c>
    </row>
    <row r="8" spans="1:11" x14ac:dyDescent="0.25">
      <c r="A8" s="273">
        <v>4</v>
      </c>
      <c r="B8" s="124">
        <v>4</v>
      </c>
      <c r="C8" s="125">
        <f t="shared" ref="C8:C54" si="6">($C$2-$D$2)*A8</f>
        <v>140</v>
      </c>
      <c r="D8" s="126">
        <f t="shared" si="4"/>
        <v>84</v>
      </c>
      <c r="E8" s="126">
        <f t="shared" si="5"/>
        <v>56</v>
      </c>
      <c r="F8" s="127">
        <f t="shared" si="0"/>
        <v>49</v>
      </c>
      <c r="G8" s="127">
        <f t="shared" si="1"/>
        <v>35</v>
      </c>
      <c r="H8" s="127">
        <f t="shared" si="2"/>
        <v>28</v>
      </c>
      <c r="I8" s="127">
        <f t="shared" si="3"/>
        <v>21</v>
      </c>
      <c r="J8" s="218" t="s">
        <v>1</v>
      </c>
      <c r="K8" s="218"/>
    </row>
    <row r="9" spans="1:11" x14ac:dyDescent="0.25">
      <c r="A9" s="273">
        <v>5</v>
      </c>
      <c r="B9" s="124">
        <v>5</v>
      </c>
      <c r="C9" s="125">
        <f>($C$2-$D$2)*A9</f>
        <v>175</v>
      </c>
      <c r="D9" s="126">
        <f t="shared" si="4"/>
        <v>105</v>
      </c>
      <c r="E9" s="126">
        <f t="shared" si="5"/>
        <v>70</v>
      </c>
      <c r="F9" s="127">
        <f t="shared" si="0"/>
        <v>61.249999999999993</v>
      </c>
      <c r="G9" s="127">
        <f t="shared" si="1"/>
        <v>43.75</v>
      </c>
      <c r="H9" s="127">
        <f t="shared" si="2"/>
        <v>35</v>
      </c>
      <c r="I9" s="127">
        <f t="shared" si="3"/>
        <v>26.25</v>
      </c>
    </row>
    <row r="10" spans="1:11" x14ac:dyDescent="0.25">
      <c r="A10" s="273">
        <v>6</v>
      </c>
      <c r="B10" s="124">
        <v>6</v>
      </c>
      <c r="C10" s="125">
        <f t="shared" si="6"/>
        <v>210</v>
      </c>
      <c r="D10" s="126">
        <f t="shared" si="4"/>
        <v>126</v>
      </c>
      <c r="E10" s="126">
        <f t="shared" si="5"/>
        <v>84</v>
      </c>
      <c r="F10" s="127">
        <f t="shared" si="0"/>
        <v>73.5</v>
      </c>
      <c r="G10" s="127">
        <f t="shared" si="1"/>
        <v>52.5</v>
      </c>
      <c r="H10" s="127">
        <f t="shared" si="2"/>
        <v>42</v>
      </c>
      <c r="I10" s="127">
        <f t="shared" si="3"/>
        <v>31.5</v>
      </c>
    </row>
    <row r="11" spans="1:11" x14ac:dyDescent="0.25">
      <c r="A11" s="273">
        <v>7</v>
      </c>
      <c r="B11" s="124">
        <v>7</v>
      </c>
      <c r="C11" s="125">
        <f>($C$2-$D$2)*A11</f>
        <v>245</v>
      </c>
      <c r="D11" s="126">
        <f t="shared" si="4"/>
        <v>147</v>
      </c>
      <c r="E11" s="126">
        <f t="shared" si="5"/>
        <v>98</v>
      </c>
      <c r="F11" s="127">
        <f t="shared" si="0"/>
        <v>85.75</v>
      </c>
      <c r="G11" s="127">
        <f t="shared" si="1"/>
        <v>61.25</v>
      </c>
      <c r="H11" s="127">
        <f t="shared" si="2"/>
        <v>49</v>
      </c>
      <c r="I11" s="127">
        <f t="shared" si="3"/>
        <v>36.75</v>
      </c>
    </row>
    <row r="12" spans="1:11" x14ac:dyDescent="0.25">
      <c r="A12" s="273">
        <v>8</v>
      </c>
      <c r="B12" s="124">
        <v>8</v>
      </c>
      <c r="C12" s="125">
        <f t="shared" si="6"/>
        <v>280</v>
      </c>
      <c r="D12" s="126">
        <f t="shared" si="4"/>
        <v>168</v>
      </c>
      <c r="E12" s="126">
        <f>(C12*$E$4)</f>
        <v>112</v>
      </c>
      <c r="F12" s="127">
        <f t="shared" si="0"/>
        <v>98</v>
      </c>
      <c r="G12" s="127">
        <f t="shared" si="1"/>
        <v>70</v>
      </c>
      <c r="H12" s="127">
        <f t="shared" si="2"/>
        <v>56</v>
      </c>
      <c r="I12" s="127">
        <f t="shared" si="3"/>
        <v>42</v>
      </c>
    </row>
    <row r="13" spans="1:11" x14ac:dyDescent="0.25">
      <c r="A13" s="273">
        <v>9</v>
      </c>
      <c r="B13" s="124">
        <v>9</v>
      </c>
      <c r="C13" s="125">
        <f t="shared" si="6"/>
        <v>315</v>
      </c>
      <c r="D13" s="126">
        <f t="shared" si="4"/>
        <v>189</v>
      </c>
      <c r="E13" s="126">
        <f t="shared" si="5"/>
        <v>126</v>
      </c>
      <c r="F13" s="127">
        <f t="shared" si="0"/>
        <v>110.25</v>
      </c>
      <c r="G13" s="127">
        <f t="shared" si="1"/>
        <v>78.75</v>
      </c>
      <c r="H13" s="127">
        <f t="shared" si="2"/>
        <v>63</v>
      </c>
      <c r="I13" s="127">
        <f t="shared" si="3"/>
        <v>47.25</v>
      </c>
    </row>
    <row r="14" spans="1:11" x14ac:dyDescent="0.25">
      <c r="A14" s="273">
        <v>10</v>
      </c>
      <c r="B14" s="124">
        <v>10</v>
      </c>
      <c r="C14" s="125">
        <f>($C$2-$D$2)*A14</f>
        <v>350</v>
      </c>
      <c r="D14" s="126">
        <f t="shared" si="4"/>
        <v>210</v>
      </c>
      <c r="E14" s="126">
        <f t="shared" si="5"/>
        <v>140</v>
      </c>
      <c r="F14" s="127">
        <f t="shared" si="0"/>
        <v>122.49999999999999</v>
      </c>
      <c r="G14" s="127">
        <f t="shared" si="1"/>
        <v>87.5</v>
      </c>
      <c r="H14" s="127">
        <f t="shared" si="2"/>
        <v>70</v>
      </c>
      <c r="I14" s="127">
        <f t="shared" si="3"/>
        <v>52.5</v>
      </c>
    </row>
    <row r="15" spans="1:11" x14ac:dyDescent="0.25">
      <c r="A15" s="273">
        <v>11</v>
      </c>
      <c r="B15" s="124">
        <v>11</v>
      </c>
      <c r="C15" s="125">
        <f t="shared" si="6"/>
        <v>385</v>
      </c>
      <c r="D15" s="126">
        <f t="shared" si="4"/>
        <v>231</v>
      </c>
      <c r="E15" s="126">
        <f t="shared" si="5"/>
        <v>154</v>
      </c>
      <c r="F15" s="127">
        <f t="shared" si="0"/>
        <v>134.75</v>
      </c>
      <c r="G15" s="127">
        <f t="shared" si="1"/>
        <v>96.25</v>
      </c>
      <c r="H15" s="127">
        <f t="shared" si="2"/>
        <v>77</v>
      </c>
      <c r="I15" s="127">
        <f t="shared" si="3"/>
        <v>57.75</v>
      </c>
      <c r="K15" s="1" t="s">
        <v>96</v>
      </c>
    </row>
    <row r="16" spans="1:11" x14ac:dyDescent="0.25">
      <c r="A16" s="273">
        <v>12</v>
      </c>
      <c r="B16" s="124">
        <v>12</v>
      </c>
      <c r="C16" s="125">
        <f t="shared" si="6"/>
        <v>420</v>
      </c>
      <c r="D16" s="126">
        <f t="shared" si="4"/>
        <v>252</v>
      </c>
      <c r="E16" s="126">
        <f t="shared" si="5"/>
        <v>168</v>
      </c>
      <c r="F16" s="127">
        <f t="shared" si="0"/>
        <v>147</v>
      </c>
      <c r="G16" s="127">
        <f t="shared" si="1"/>
        <v>105</v>
      </c>
      <c r="H16" s="127">
        <f t="shared" si="2"/>
        <v>84</v>
      </c>
      <c r="I16" s="127">
        <f t="shared" si="3"/>
        <v>63</v>
      </c>
    </row>
    <row r="17" spans="1:9" x14ac:dyDescent="0.25">
      <c r="A17" s="273">
        <v>13</v>
      </c>
      <c r="B17" s="124">
        <v>13</v>
      </c>
      <c r="C17" s="125">
        <f>($C$2-$D$2)*A17</f>
        <v>455</v>
      </c>
      <c r="D17" s="126">
        <f t="shared" si="4"/>
        <v>273</v>
      </c>
      <c r="E17" s="126">
        <f t="shared" si="5"/>
        <v>182</v>
      </c>
      <c r="F17" s="127">
        <f t="shared" si="0"/>
        <v>159.25</v>
      </c>
      <c r="G17" s="127">
        <f t="shared" si="1"/>
        <v>113.75</v>
      </c>
      <c r="H17" s="127">
        <f t="shared" si="2"/>
        <v>91</v>
      </c>
      <c r="I17" s="127">
        <f t="shared" si="3"/>
        <v>68.25</v>
      </c>
    </row>
    <row r="18" spans="1:9" x14ac:dyDescent="0.25">
      <c r="A18" s="273">
        <v>14</v>
      </c>
      <c r="B18" s="124">
        <v>14</v>
      </c>
      <c r="C18" s="125">
        <f>($C$2-$D$2)*A18</f>
        <v>490</v>
      </c>
      <c r="D18" s="126">
        <f t="shared" si="4"/>
        <v>294</v>
      </c>
      <c r="E18" s="126">
        <f t="shared" si="5"/>
        <v>196</v>
      </c>
      <c r="F18" s="127">
        <f t="shared" si="0"/>
        <v>171.5</v>
      </c>
      <c r="G18" s="127">
        <f t="shared" si="1"/>
        <v>122.5</v>
      </c>
      <c r="H18" s="127">
        <f t="shared" si="2"/>
        <v>98</v>
      </c>
      <c r="I18" s="127">
        <f t="shared" si="3"/>
        <v>73.5</v>
      </c>
    </row>
    <row r="19" spans="1:9" x14ac:dyDescent="0.25">
      <c r="A19" s="273">
        <v>15</v>
      </c>
      <c r="B19" s="124">
        <v>15</v>
      </c>
      <c r="C19" s="125">
        <f t="shared" si="6"/>
        <v>525</v>
      </c>
      <c r="D19" s="126">
        <f t="shared" si="4"/>
        <v>315</v>
      </c>
      <c r="E19" s="128">
        <f t="shared" si="5"/>
        <v>210</v>
      </c>
      <c r="F19" s="128">
        <f t="shared" si="0"/>
        <v>183.75</v>
      </c>
      <c r="G19" s="126">
        <f t="shared" si="1"/>
        <v>131.25</v>
      </c>
      <c r="H19" s="127">
        <f t="shared" si="2"/>
        <v>105</v>
      </c>
      <c r="I19" s="126">
        <f t="shared" si="3"/>
        <v>78.75</v>
      </c>
    </row>
    <row r="20" spans="1:9" x14ac:dyDescent="0.25">
      <c r="A20" s="273">
        <v>16</v>
      </c>
      <c r="B20" s="124">
        <v>16</v>
      </c>
      <c r="C20" s="125">
        <f t="shared" si="6"/>
        <v>560</v>
      </c>
      <c r="D20" s="126">
        <f t="shared" si="4"/>
        <v>336</v>
      </c>
      <c r="E20" s="128">
        <f t="shared" si="5"/>
        <v>224</v>
      </c>
      <c r="F20" s="128">
        <f t="shared" si="0"/>
        <v>196</v>
      </c>
      <c r="G20" s="126">
        <f t="shared" si="1"/>
        <v>140</v>
      </c>
      <c r="H20" s="127">
        <f t="shared" si="2"/>
        <v>112</v>
      </c>
      <c r="I20" s="126">
        <f t="shared" si="3"/>
        <v>84</v>
      </c>
    </row>
    <row r="21" spans="1:9" x14ac:dyDescent="0.25">
      <c r="A21" s="273">
        <v>17</v>
      </c>
      <c r="B21" s="124">
        <v>17</v>
      </c>
      <c r="C21" s="125">
        <f t="shared" si="6"/>
        <v>595</v>
      </c>
      <c r="D21" s="126">
        <f t="shared" si="4"/>
        <v>357</v>
      </c>
      <c r="E21" s="128">
        <f t="shared" si="5"/>
        <v>238</v>
      </c>
      <c r="F21" s="128">
        <f t="shared" si="0"/>
        <v>208.25</v>
      </c>
      <c r="G21" s="126">
        <f t="shared" si="1"/>
        <v>148.75</v>
      </c>
      <c r="H21" s="127">
        <f t="shared" si="2"/>
        <v>119</v>
      </c>
      <c r="I21" s="126">
        <f t="shared" si="3"/>
        <v>89.25</v>
      </c>
    </row>
    <row r="22" spans="1:9" x14ac:dyDescent="0.25">
      <c r="A22" s="273">
        <v>18</v>
      </c>
      <c r="B22" s="124">
        <v>18</v>
      </c>
      <c r="C22" s="125">
        <f t="shared" si="6"/>
        <v>630</v>
      </c>
      <c r="D22" s="126">
        <f t="shared" si="4"/>
        <v>378</v>
      </c>
      <c r="E22" s="128">
        <f t="shared" si="5"/>
        <v>252</v>
      </c>
      <c r="F22" s="128">
        <f t="shared" si="0"/>
        <v>220.5</v>
      </c>
      <c r="G22" s="126">
        <f t="shared" si="1"/>
        <v>157.5</v>
      </c>
      <c r="H22" s="127">
        <f t="shared" si="2"/>
        <v>126</v>
      </c>
      <c r="I22" s="126">
        <f t="shared" si="3"/>
        <v>94.5</v>
      </c>
    </row>
    <row r="23" spans="1:9" x14ac:dyDescent="0.25">
      <c r="A23" s="273">
        <v>19</v>
      </c>
      <c r="B23" s="124">
        <v>19</v>
      </c>
      <c r="C23" s="125">
        <f t="shared" si="6"/>
        <v>665</v>
      </c>
      <c r="D23" s="126">
        <f t="shared" si="4"/>
        <v>399</v>
      </c>
      <c r="E23" s="128">
        <f t="shared" si="5"/>
        <v>266</v>
      </c>
      <c r="F23" s="128">
        <f t="shared" si="0"/>
        <v>232.74999999999997</v>
      </c>
      <c r="G23" s="126">
        <f t="shared" si="1"/>
        <v>166.25</v>
      </c>
      <c r="H23" s="127">
        <f t="shared" si="2"/>
        <v>133</v>
      </c>
      <c r="I23" s="126">
        <f t="shared" si="3"/>
        <v>99.75</v>
      </c>
    </row>
    <row r="24" spans="1:9" x14ac:dyDescent="0.25">
      <c r="A24" s="273">
        <v>20</v>
      </c>
      <c r="B24" s="124">
        <v>20</v>
      </c>
      <c r="C24" s="125">
        <f t="shared" si="6"/>
        <v>700</v>
      </c>
      <c r="D24" s="126">
        <f t="shared" si="4"/>
        <v>420</v>
      </c>
      <c r="E24" s="128">
        <f t="shared" si="5"/>
        <v>280</v>
      </c>
      <c r="F24" s="128">
        <f t="shared" si="0"/>
        <v>244.99999999999997</v>
      </c>
      <c r="G24" s="126">
        <f t="shared" si="1"/>
        <v>175</v>
      </c>
      <c r="H24" s="127">
        <f t="shared" si="2"/>
        <v>140</v>
      </c>
      <c r="I24" s="126">
        <f t="shared" si="3"/>
        <v>105</v>
      </c>
    </row>
    <row r="25" spans="1:9" x14ac:dyDescent="0.25">
      <c r="A25" s="273">
        <v>20</v>
      </c>
      <c r="B25" s="124">
        <v>21</v>
      </c>
      <c r="C25" s="125">
        <f t="shared" si="6"/>
        <v>700</v>
      </c>
      <c r="D25" s="126">
        <f t="shared" si="4"/>
        <v>420</v>
      </c>
      <c r="E25" s="128">
        <f t="shared" si="5"/>
        <v>280</v>
      </c>
      <c r="F25" s="128">
        <f t="shared" si="0"/>
        <v>244.99999999999997</v>
      </c>
      <c r="G25" s="126">
        <f t="shared" si="1"/>
        <v>175</v>
      </c>
      <c r="H25" s="127">
        <f t="shared" si="2"/>
        <v>140</v>
      </c>
      <c r="I25" s="126">
        <f t="shared" si="3"/>
        <v>105</v>
      </c>
    </row>
    <row r="26" spans="1:9" x14ac:dyDescent="0.25">
      <c r="A26" s="273">
        <v>21</v>
      </c>
      <c r="B26" s="124">
        <v>22</v>
      </c>
      <c r="C26" s="125">
        <f t="shared" si="6"/>
        <v>735</v>
      </c>
      <c r="D26" s="126">
        <f t="shared" si="4"/>
        <v>441</v>
      </c>
      <c r="E26" s="128">
        <f t="shared" si="5"/>
        <v>294</v>
      </c>
      <c r="F26" s="128">
        <f t="shared" si="0"/>
        <v>257.25</v>
      </c>
      <c r="G26" s="126">
        <f t="shared" si="1"/>
        <v>183.75</v>
      </c>
      <c r="H26" s="127">
        <f t="shared" si="2"/>
        <v>147</v>
      </c>
      <c r="I26" s="126">
        <f t="shared" si="3"/>
        <v>110.25</v>
      </c>
    </row>
    <row r="27" spans="1:9" x14ac:dyDescent="0.25">
      <c r="A27" s="273">
        <v>22</v>
      </c>
      <c r="B27" s="124">
        <v>23</v>
      </c>
      <c r="C27" s="125">
        <f t="shared" si="6"/>
        <v>770</v>
      </c>
      <c r="D27" s="126">
        <f t="shared" si="4"/>
        <v>462</v>
      </c>
      <c r="E27" s="128">
        <f t="shared" si="5"/>
        <v>308</v>
      </c>
      <c r="F27" s="128">
        <f t="shared" si="0"/>
        <v>269.5</v>
      </c>
      <c r="G27" s="126">
        <f t="shared" si="1"/>
        <v>192.5</v>
      </c>
      <c r="H27" s="127">
        <f t="shared" si="2"/>
        <v>154</v>
      </c>
      <c r="I27" s="126">
        <f t="shared" si="3"/>
        <v>115.5</v>
      </c>
    </row>
    <row r="28" spans="1:9" x14ac:dyDescent="0.25">
      <c r="A28" s="273">
        <v>23</v>
      </c>
      <c r="B28" s="124">
        <v>24</v>
      </c>
      <c r="C28" s="125">
        <f t="shared" si="6"/>
        <v>805</v>
      </c>
      <c r="D28" s="126">
        <f t="shared" si="4"/>
        <v>483</v>
      </c>
      <c r="E28" s="128">
        <f t="shared" si="5"/>
        <v>322</v>
      </c>
      <c r="F28" s="128">
        <f t="shared" si="0"/>
        <v>281.75</v>
      </c>
      <c r="G28" s="126">
        <f t="shared" si="1"/>
        <v>201.25</v>
      </c>
      <c r="H28" s="127">
        <f t="shared" si="2"/>
        <v>161</v>
      </c>
      <c r="I28" s="126">
        <f t="shared" si="3"/>
        <v>120.75</v>
      </c>
    </row>
    <row r="29" spans="1:9" x14ac:dyDescent="0.25">
      <c r="A29" s="273">
        <v>24</v>
      </c>
      <c r="B29" s="124">
        <v>25</v>
      </c>
      <c r="C29" s="125">
        <f t="shared" si="6"/>
        <v>840</v>
      </c>
      <c r="D29" s="126">
        <f t="shared" si="4"/>
        <v>504</v>
      </c>
      <c r="E29" s="128">
        <f t="shared" si="5"/>
        <v>336</v>
      </c>
      <c r="F29" s="128">
        <f t="shared" si="0"/>
        <v>294</v>
      </c>
      <c r="G29" s="126">
        <f t="shared" si="1"/>
        <v>210</v>
      </c>
      <c r="H29" s="127">
        <f t="shared" si="2"/>
        <v>168</v>
      </c>
      <c r="I29" s="126">
        <f t="shared" si="3"/>
        <v>126</v>
      </c>
    </row>
    <row r="30" spans="1:9" x14ac:dyDescent="0.25">
      <c r="A30" s="273">
        <v>25</v>
      </c>
      <c r="B30" s="124">
        <v>26</v>
      </c>
      <c r="C30" s="125">
        <f t="shared" si="6"/>
        <v>875</v>
      </c>
      <c r="D30" s="126">
        <f t="shared" si="4"/>
        <v>525</v>
      </c>
      <c r="E30" s="128">
        <f t="shared" si="5"/>
        <v>350</v>
      </c>
      <c r="F30" s="128">
        <f t="shared" si="0"/>
        <v>306.25</v>
      </c>
      <c r="G30" s="126">
        <f t="shared" si="1"/>
        <v>218.75</v>
      </c>
      <c r="H30" s="127">
        <f t="shared" si="2"/>
        <v>175</v>
      </c>
      <c r="I30" s="126">
        <f t="shared" si="3"/>
        <v>131.25</v>
      </c>
    </row>
    <row r="31" spans="1:9" x14ac:dyDescent="0.25">
      <c r="A31" s="273">
        <v>26</v>
      </c>
      <c r="B31" s="124">
        <v>27</v>
      </c>
      <c r="C31" s="125">
        <f t="shared" si="6"/>
        <v>910</v>
      </c>
      <c r="D31" s="126">
        <f t="shared" si="4"/>
        <v>546</v>
      </c>
      <c r="E31" s="128">
        <f t="shared" si="5"/>
        <v>364</v>
      </c>
      <c r="F31" s="128">
        <f t="shared" si="0"/>
        <v>318.5</v>
      </c>
      <c r="G31" s="126">
        <f t="shared" si="1"/>
        <v>227.5</v>
      </c>
      <c r="H31" s="127">
        <f t="shared" si="2"/>
        <v>182</v>
      </c>
      <c r="I31" s="126">
        <f t="shared" si="3"/>
        <v>136.5</v>
      </c>
    </row>
    <row r="32" spans="1:9" x14ac:dyDescent="0.25">
      <c r="A32" s="273">
        <v>27</v>
      </c>
      <c r="B32" s="124">
        <v>28</v>
      </c>
      <c r="C32" s="125">
        <f t="shared" si="6"/>
        <v>945</v>
      </c>
      <c r="D32" s="126">
        <f t="shared" si="4"/>
        <v>567</v>
      </c>
      <c r="E32" s="128">
        <f t="shared" si="5"/>
        <v>378</v>
      </c>
      <c r="F32" s="128">
        <f t="shared" si="0"/>
        <v>330.75</v>
      </c>
      <c r="G32" s="126">
        <f t="shared" si="1"/>
        <v>236.25</v>
      </c>
      <c r="H32" s="127">
        <f t="shared" si="2"/>
        <v>189</v>
      </c>
      <c r="I32" s="126">
        <f t="shared" si="3"/>
        <v>141.75</v>
      </c>
    </row>
    <row r="33" spans="1:9" x14ac:dyDescent="0.25">
      <c r="A33" s="273">
        <v>28</v>
      </c>
      <c r="B33" s="124">
        <v>29</v>
      </c>
      <c r="C33" s="125">
        <f t="shared" si="6"/>
        <v>980</v>
      </c>
      <c r="D33" s="126">
        <f t="shared" si="4"/>
        <v>588</v>
      </c>
      <c r="E33" s="128">
        <f t="shared" si="5"/>
        <v>392</v>
      </c>
      <c r="F33" s="128">
        <f t="shared" si="0"/>
        <v>343</v>
      </c>
      <c r="G33" s="126">
        <f t="shared" si="1"/>
        <v>245</v>
      </c>
      <c r="H33" s="127">
        <f t="shared" si="2"/>
        <v>196</v>
      </c>
      <c r="I33" s="126">
        <f t="shared" si="3"/>
        <v>147</v>
      </c>
    </row>
    <row r="34" spans="1:9" x14ac:dyDescent="0.25">
      <c r="A34" s="273">
        <v>29</v>
      </c>
      <c r="B34" s="124">
        <v>30</v>
      </c>
      <c r="C34" s="125">
        <f t="shared" si="6"/>
        <v>1015</v>
      </c>
      <c r="D34" s="126">
        <f t="shared" si="4"/>
        <v>609</v>
      </c>
      <c r="E34" s="128">
        <f t="shared" si="5"/>
        <v>406</v>
      </c>
      <c r="F34" s="128">
        <f t="shared" si="0"/>
        <v>355.25</v>
      </c>
      <c r="G34" s="126">
        <f t="shared" si="1"/>
        <v>253.75</v>
      </c>
      <c r="H34" s="127">
        <f t="shared" si="2"/>
        <v>203</v>
      </c>
      <c r="I34" s="126">
        <f t="shared" si="3"/>
        <v>152.25</v>
      </c>
    </row>
    <row r="35" spans="1:9" x14ac:dyDescent="0.25">
      <c r="A35" s="273">
        <v>30</v>
      </c>
      <c r="B35" s="124">
        <v>31</v>
      </c>
      <c r="C35" s="125">
        <f t="shared" si="6"/>
        <v>1050</v>
      </c>
      <c r="D35" s="127">
        <f t="shared" si="4"/>
        <v>630</v>
      </c>
      <c r="E35" s="126">
        <f t="shared" si="5"/>
        <v>420</v>
      </c>
      <c r="F35" s="127">
        <f t="shared" si="0"/>
        <v>367.5</v>
      </c>
      <c r="G35" s="126">
        <f t="shared" si="1"/>
        <v>262.5</v>
      </c>
      <c r="H35" s="126">
        <f t="shared" si="2"/>
        <v>210</v>
      </c>
      <c r="I35" s="126">
        <f t="shared" si="3"/>
        <v>157.5</v>
      </c>
    </row>
    <row r="36" spans="1:9" x14ac:dyDescent="0.25">
      <c r="A36" s="273">
        <v>31</v>
      </c>
      <c r="B36" s="124">
        <v>32</v>
      </c>
      <c r="C36" s="125">
        <f t="shared" si="6"/>
        <v>1085</v>
      </c>
      <c r="D36" s="127">
        <f t="shared" si="4"/>
        <v>651</v>
      </c>
      <c r="E36" s="126">
        <f t="shared" si="5"/>
        <v>434</v>
      </c>
      <c r="F36" s="127">
        <f t="shared" si="0"/>
        <v>379.75</v>
      </c>
      <c r="G36" s="126">
        <f t="shared" si="1"/>
        <v>271.25</v>
      </c>
      <c r="H36" s="126">
        <f t="shared" si="2"/>
        <v>217</v>
      </c>
      <c r="I36" s="126">
        <f t="shared" si="3"/>
        <v>162.75</v>
      </c>
    </row>
    <row r="37" spans="1:9" x14ac:dyDescent="0.25">
      <c r="A37" s="273">
        <v>32</v>
      </c>
      <c r="B37" s="124">
        <v>33</v>
      </c>
      <c r="C37" s="125">
        <f t="shared" si="6"/>
        <v>1120</v>
      </c>
      <c r="D37" s="127">
        <f t="shared" si="4"/>
        <v>672</v>
      </c>
      <c r="E37" s="126">
        <f t="shared" si="5"/>
        <v>448</v>
      </c>
      <c r="F37" s="127">
        <f t="shared" si="0"/>
        <v>392</v>
      </c>
      <c r="G37" s="126">
        <f t="shared" si="1"/>
        <v>280</v>
      </c>
      <c r="H37" s="126">
        <f t="shared" si="2"/>
        <v>224</v>
      </c>
      <c r="I37" s="126">
        <f t="shared" si="3"/>
        <v>168</v>
      </c>
    </row>
    <row r="38" spans="1:9" x14ac:dyDescent="0.25">
      <c r="A38" s="273">
        <v>33</v>
      </c>
      <c r="B38" s="124">
        <v>34</v>
      </c>
      <c r="C38" s="125">
        <f t="shared" si="6"/>
        <v>1155</v>
      </c>
      <c r="D38" s="127">
        <f t="shared" si="4"/>
        <v>693</v>
      </c>
      <c r="E38" s="126">
        <f t="shared" si="5"/>
        <v>462</v>
      </c>
      <c r="F38" s="127">
        <f t="shared" si="0"/>
        <v>404.25</v>
      </c>
      <c r="G38" s="126">
        <f t="shared" si="1"/>
        <v>288.75</v>
      </c>
      <c r="H38" s="126">
        <f t="shared" si="2"/>
        <v>231</v>
      </c>
      <c r="I38" s="126">
        <f t="shared" si="3"/>
        <v>173.25</v>
      </c>
    </row>
    <row r="39" spans="1:9" x14ac:dyDescent="0.25">
      <c r="A39" s="273">
        <v>34</v>
      </c>
      <c r="B39" s="124">
        <v>35</v>
      </c>
      <c r="C39" s="125">
        <f t="shared" si="6"/>
        <v>1190</v>
      </c>
      <c r="D39" s="127">
        <f t="shared" si="4"/>
        <v>714</v>
      </c>
      <c r="E39" s="126">
        <f t="shared" si="5"/>
        <v>476</v>
      </c>
      <c r="F39" s="127">
        <f t="shared" si="0"/>
        <v>416.5</v>
      </c>
      <c r="G39" s="126">
        <f t="shared" si="1"/>
        <v>297.5</v>
      </c>
      <c r="H39" s="126">
        <f t="shared" si="2"/>
        <v>238</v>
      </c>
      <c r="I39" s="126">
        <f t="shared" si="3"/>
        <v>178.5</v>
      </c>
    </row>
    <row r="40" spans="1:9" x14ac:dyDescent="0.25">
      <c r="A40" s="273">
        <v>35</v>
      </c>
      <c r="B40" s="124">
        <v>36</v>
      </c>
      <c r="C40" s="125">
        <f t="shared" si="6"/>
        <v>1225</v>
      </c>
      <c r="D40" s="127">
        <f t="shared" si="4"/>
        <v>735</v>
      </c>
      <c r="E40" s="126">
        <f t="shared" si="5"/>
        <v>490</v>
      </c>
      <c r="F40" s="127">
        <f t="shared" si="0"/>
        <v>428.75</v>
      </c>
      <c r="G40" s="126">
        <f t="shared" si="1"/>
        <v>306.25</v>
      </c>
      <c r="H40" s="126">
        <f t="shared" si="2"/>
        <v>245</v>
      </c>
      <c r="I40" s="126">
        <f t="shared" si="3"/>
        <v>183.75</v>
      </c>
    </row>
    <row r="41" spans="1:9" x14ac:dyDescent="0.25">
      <c r="A41" s="273">
        <v>36</v>
      </c>
      <c r="B41" s="124">
        <v>37</v>
      </c>
      <c r="C41" s="125">
        <f t="shared" si="6"/>
        <v>1260</v>
      </c>
      <c r="D41" s="127">
        <f t="shared" si="4"/>
        <v>756</v>
      </c>
      <c r="E41" s="126">
        <f t="shared" si="5"/>
        <v>504</v>
      </c>
      <c r="F41" s="127">
        <f t="shared" si="0"/>
        <v>441</v>
      </c>
      <c r="G41" s="126">
        <f t="shared" si="1"/>
        <v>315</v>
      </c>
      <c r="H41" s="126">
        <f t="shared" si="2"/>
        <v>252</v>
      </c>
      <c r="I41" s="126">
        <f t="shared" si="3"/>
        <v>189</v>
      </c>
    </row>
    <row r="42" spans="1:9" x14ac:dyDescent="0.25">
      <c r="A42" s="273">
        <v>37</v>
      </c>
      <c r="B42" s="124">
        <v>38</v>
      </c>
      <c r="C42" s="125">
        <f t="shared" si="6"/>
        <v>1295</v>
      </c>
      <c r="D42" s="127">
        <f t="shared" si="4"/>
        <v>777</v>
      </c>
      <c r="E42" s="126">
        <f t="shared" si="5"/>
        <v>518</v>
      </c>
      <c r="F42" s="127">
        <f t="shared" si="0"/>
        <v>453.24999999999994</v>
      </c>
      <c r="G42" s="126">
        <f t="shared" si="1"/>
        <v>323.75</v>
      </c>
      <c r="H42" s="126">
        <f t="shared" si="2"/>
        <v>259</v>
      </c>
      <c r="I42" s="126">
        <f t="shared" si="3"/>
        <v>194.25</v>
      </c>
    </row>
    <row r="43" spans="1:9" x14ac:dyDescent="0.25">
      <c r="A43" s="273">
        <v>38</v>
      </c>
      <c r="B43" s="124">
        <v>39</v>
      </c>
      <c r="C43" s="125">
        <f t="shared" si="6"/>
        <v>1330</v>
      </c>
      <c r="D43" s="127">
        <f t="shared" si="4"/>
        <v>798</v>
      </c>
      <c r="E43" s="126">
        <f t="shared" si="5"/>
        <v>532</v>
      </c>
      <c r="F43" s="127">
        <f t="shared" si="0"/>
        <v>465.49999999999994</v>
      </c>
      <c r="G43" s="126">
        <f t="shared" si="1"/>
        <v>332.5</v>
      </c>
      <c r="H43" s="126">
        <f t="shared" si="2"/>
        <v>266</v>
      </c>
      <c r="I43" s="126">
        <f t="shared" si="3"/>
        <v>199.5</v>
      </c>
    </row>
    <row r="44" spans="1:9" x14ac:dyDescent="0.25">
      <c r="A44" s="273">
        <v>39</v>
      </c>
      <c r="B44" s="124">
        <v>40</v>
      </c>
      <c r="C44" s="125">
        <f t="shared" si="6"/>
        <v>1365</v>
      </c>
      <c r="D44" s="127">
        <f t="shared" si="4"/>
        <v>819</v>
      </c>
      <c r="E44" s="126">
        <f t="shared" si="5"/>
        <v>546</v>
      </c>
      <c r="F44" s="127">
        <f t="shared" si="0"/>
        <v>477.74999999999994</v>
      </c>
      <c r="G44" s="126">
        <f t="shared" si="1"/>
        <v>341.25</v>
      </c>
      <c r="H44" s="126">
        <f t="shared" si="2"/>
        <v>273</v>
      </c>
      <c r="I44" s="126">
        <f t="shared" si="3"/>
        <v>204.75</v>
      </c>
    </row>
    <row r="45" spans="1:9" x14ac:dyDescent="0.25">
      <c r="A45" s="273">
        <v>40</v>
      </c>
      <c r="B45" s="124">
        <v>41</v>
      </c>
      <c r="C45" s="125">
        <f t="shared" si="6"/>
        <v>1400</v>
      </c>
      <c r="D45" s="127">
        <f t="shared" si="4"/>
        <v>840</v>
      </c>
      <c r="E45" s="126">
        <f t="shared" si="5"/>
        <v>560</v>
      </c>
      <c r="F45" s="127">
        <f t="shared" si="0"/>
        <v>489.99999999999994</v>
      </c>
      <c r="G45" s="126">
        <f t="shared" si="1"/>
        <v>350</v>
      </c>
      <c r="H45" s="126">
        <f t="shared" si="2"/>
        <v>280</v>
      </c>
      <c r="I45" s="126">
        <f t="shared" si="3"/>
        <v>210</v>
      </c>
    </row>
    <row r="46" spans="1:9" x14ac:dyDescent="0.25">
      <c r="A46" s="273">
        <v>41</v>
      </c>
      <c r="B46" s="124">
        <v>42</v>
      </c>
      <c r="C46" s="125">
        <f t="shared" si="6"/>
        <v>1435</v>
      </c>
      <c r="D46" s="127">
        <f t="shared" si="4"/>
        <v>861</v>
      </c>
      <c r="E46" s="126">
        <f t="shared" si="5"/>
        <v>574</v>
      </c>
      <c r="F46" s="127">
        <f t="shared" si="0"/>
        <v>502.24999999999994</v>
      </c>
      <c r="G46" s="126">
        <f t="shared" si="1"/>
        <v>358.75</v>
      </c>
      <c r="H46" s="126">
        <f t="shared" si="2"/>
        <v>287</v>
      </c>
      <c r="I46" s="126">
        <f t="shared" si="3"/>
        <v>215.25</v>
      </c>
    </row>
    <row r="47" spans="1:9" x14ac:dyDescent="0.25">
      <c r="A47" s="273">
        <v>42</v>
      </c>
      <c r="B47" s="124">
        <v>43</v>
      </c>
      <c r="C47" s="125">
        <f t="shared" si="6"/>
        <v>1470</v>
      </c>
      <c r="D47" s="127">
        <f t="shared" si="4"/>
        <v>882</v>
      </c>
      <c r="E47" s="126">
        <f t="shared" si="5"/>
        <v>588</v>
      </c>
      <c r="F47" s="127">
        <f t="shared" si="0"/>
        <v>514.5</v>
      </c>
      <c r="G47" s="126">
        <f t="shared" si="1"/>
        <v>367.5</v>
      </c>
      <c r="H47" s="126">
        <f t="shared" si="2"/>
        <v>294</v>
      </c>
      <c r="I47" s="126">
        <f t="shared" si="3"/>
        <v>220.5</v>
      </c>
    </row>
    <row r="48" spans="1:9" x14ac:dyDescent="0.25">
      <c r="A48" s="273">
        <v>43</v>
      </c>
      <c r="B48" s="124">
        <v>44</v>
      </c>
      <c r="C48" s="125">
        <f t="shared" si="6"/>
        <v>1505</v>
      </c>
      <c r="D48" s="127">
        <f t="shared" si="4"/>
        <v>903</v>
      </c>
      <c r="E48" s="126">
        <f t="shared" si="5"/>
        <v>602</v>
      </c>
      <c r="F48" s="127">
        <f t="shared" si="0"/>
        <v>526.75</v>
      </c>
      <c r="G48" s="126">
        <f t="shared" si="1"/>
        <v>376.25</v>
      </c>
      <c r="H48" s="126">
        <f t="shared" si="2"/>
        <v>301</v>
      </c>
      <c r="I48" s="126">
        <f t="shared" si="3"/>
        <v>225.75</v>
      </c>
    </row>
    <row r="49" spans="1:9" x14ac:dyDescent="0.25">
      <c r="A49" s="273">
        <v>44</v>
      </c>
      <c r="B49" s="124">
        <v>45</v>
      </c>
      <c r="C49" s="125">
        <f t="shared" si="6"/>
        <v>1540</v>
      </c>
      <c r="D49" s="127">
        <f t="shared" si="4"/>
        <v>924</v>
      </c>
      <c r="E49" s="126">
        <f t="shared" si="5"/>
        <v>616</v>
      </c>
      <c r="F49" s="127">
        <f t="shared" si="0"/>
        <v>539</v>
      </c>
      <c r="G49" s="126">
        <f t="shared" si="1"/>
        <v>385</v>
      </c>
      <c r="H49" s="126">
        <f t="shared" si="2"/>
        <v>308</v>
      </c>
      <c r="I49" s="126">
        <f t="shared" si="3"/>
        <v>231</v>
      </c>
    </row>
    <row r="50" spans="1:9" x14ac:dyDescent="0.25">
      <c r="A50" s="273">
        <v>45</v>
      </c>
      <c r="B50" s="124">
        <v>46</v>
      </c>
      <c r="C50" s="125">
        <f t="shared" si="6"/>
        <v>1575</v>
      </c>
      <c r="D50" s="127">
        <f t="shared" si="4"/>
        <v>945</v>
      </c>
      <c r="E50" s="126">
        <f t="shared" si="5"/>
        <v>630</v>
      </c>
      <c r="F50" s="127">
        <f t="shared" si="0"/>
        <v>551.25</v>
      </c>
      <c r="G50" s="126">
        <f t="shared" si="1"/>
        <v>393.75</v>
      </c>
      <c r="H50" s="126">
        <f t="shared" si="2"/>
        <v>315</v>
      </c>
      <c r="I50" s="126">
        <f t="shared" si="3"/>
        <v>236.25</v>
      </c>
    </row>
    <row r="51" spans="1:9" x14ac:dyDescent="0.25">
      <c r="A51" s="273">
        <v>46</v>
      </c>
      <c r="B51" s="124">
        <v>47</v>
      </c>
      <c r="C51" s="125">
        <f t="shared" si="6"/>
        <v>1610</v>
      </c>
      <c r="D51" s="127">
        <f t="shared" si="4"/>
        <v>966</v>
      </c>
      <c r="E51" s="126">
        <f t="shared" si="5"/>
        <v>644</v>
      </c>
      <c r="F51" s="127">
        <f t="shared" si="0"/>
        <v>563.5</v>
      </c>
      <c r="G51" s="126">
        <f t="shared" si="1"/>
        <v>402.5</v>
      </c>
      <c r="H51" s="126">
        <f t="shared" si="2"/>
        <v>322</v>
      </c>
      <c r="I51" s="126">
        <f t="shared" si="3"/>
        <v>241.5</v>
      </c>
    </row>
    <row r="52" spans="1:9" x14ac:dyDescent="0.25">
      <c r="A52" s="273">
        <v>47</v>
      </c>
      <c r="B52" s="124">
        <v>48</v>
      </c>
      <c r="C52" s="125">
        <f t="shared" si="6"/>
        <v>1645</v>
      </c>
      <c r="D52" s="127">
        <f t="shared" si="4"/>
        <v>987</v>
      </c>
      <c r="E52" s="126">
        <f t="shared" si="5"/>
        <v>658</v>
      </c>
      <c r="F52" s="127">
        <f t="shared" si="0"/>
        <v>575.75</v>
      </c>
      <c r="G52" s="126">
        <f t="shared" si="1"/>
        <v>411.25</v>
      </c>
      <c r="H52" s="126">
        <f t="shared" si="2"/>
        <v>329</v>
      </c>
      <c r="I52" s="126">
        <f t="shared" si="3"/>
        <v>246.75</v>
      </c>
    </row>
    <row r="53" spans="1:9" x14ac:dyDescent="0.25">
      <c r="A53" s="273">
        <v>48</v>
      </c>
      <c r="B53" s="124">
        <v>49</v>
      </c>
      <c r="C53" s="125">
        <f t="shared" si="6"/>
        <v>1680</v>
      </c>
      <c r="D53" s="127">
        <f t="shared" si="4"/>
        <v>1008</v>
      </c>
      <c r="E53" s="126">
        <f t="shared" si="5"/>
        <v>672</v>
      </c>
      <c r="F53" s="127">
        <f t="shared" si="0"/>
        <v>588</v>
      </c>
      <c r="G53" s="126">
        <f t="shared" si="1"/>
        <v>420</v>
      </c>
      <c r="H53" s="126">
        <f t="shared" si="2"/>
        <v>336</v>
      </c>
      <c r="I53" s="126">
        <f t="shared" si="3"/>
        <v>252</v>
      </c>
    </row>
    <row r="54" spans="1:9" x14ac:dyDescent="0.25">
      <c r="A54" s="273">
        <v>49</v>
      </c>
      <c r="B54" s="124">
        <v>50</v>
      </c>
      <c r="C54" s="125">
        <f t="shared" si="6"/>
        <v>1715</v>
      </c>
      <c r="D54" s="127">
        <f t="shared" si="4"/>
        <v>1029</v>
      </c>
      <c r="E54" s="126">
        <f t="shared" si="5"/>
        <v>686</v>
      </c>
      <c r="F54" s="127">
        <f t="shared" si="0"/>
        <v>600.25</v>
      </c>
      <c r="G54" s="126">
        <f t="shared" si="1"/>
        <v>428.75</v>
      </c>
      <c r="H54" s="126">
        <f t="shared" si="2"/>
        <v>343</v>
      </c>
      <c r="I54" s="126">
        <f t="shared" si="3"/>
        <v>257.25</v>
      </c>
    </row>
  </sheetData>
  <mergeCells count="2">
    <mergeCell ref="B3:E3"/>
    <mergeCell ref="F1:I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League Template</vt:lpstr>
      <vt:lpstr>Team Tourney Payout (3)</vt:lpstr>
      <vt:lpstr>League payouts</vt:lpstr>
      <vt:lpstr>Pine and Big Pine 6-3</vt:lpstr>
      <vt:lpstr>Rush 6-10</vt:lpstr>
      <vt:lpstr> League 2023</vt:lpstr>
      <vt:lpstr>League payouts 2023</vt:lpstr>
      <vt:lpstr>Summer Team Tourney 23 copy</vt:lpstr>
      <vt:lpstr>Sunday Tournament Payout</vt:lpstr>
      <vt:lpstr>Fall Series Payout</vt:lpstr>
      <vt:lpstr>'Fall Series Payout'!Print_Area</vt:lpstr>
      <vt:lpstr>'League payouts'!Print_Area</vt:lpstr>
      <vt:lpstr>'League payouts 2023'!Print_Area</vt:lpstr>
      <vt:lpstr>'Team Tourney Payout (3)'!Print_Area</vt:lpstr>
      <vt:lpstr>' League 2023'!Print_Titles</vt:lpstr>
      <vt:lpstr>'League Template'!Print_Titles</vt:lpstr>
      <vt:lpstr>'Pine and Big Pine 6-3'!Print_Titles</vt:lpstr>
      <vt:lpstr>'Rush 6-10'!Print_Titles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Eickman, Craig</cp:lastModifiedBy>
  <cp:lastPrinted>2023-06-05T14:26:28Z</cp:lastPrinted>
  <dcterms:created xsi:type="dcterms:W3CDTF">2021-02-05T21:09:58Z</dcterms:created>
  <dcterms:modified xsi:type="dcterms:W3CDTF">2023-06-12T14:24:07Z</dcterms:modified>
</cp:coreProperties>
</file>